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13_ncr:1_{E4C9855B-B678-4ECE-8F34-FF1254B81C02}" xr6:coauthVersionLast="45" xr6:coauthVersionMax="46" xr10:uidLastSave="{00000000-0000-0000-0000-000000000000}"/>
  <bookViews>
    <workbookView xWindow="5010" yWindow="2295" windowWidth="21420" windowHeight="11385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38" i="2"/>
  <c r="H6" i="2"/>
  <c r="H1" i="2" l="1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<sst xmlns="http://schemas.openxmlformats.org/spreadsheetml/2006/main" count="150" uniqueCount="122">
  <si>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</si>
  <si>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</si>
  <si>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</si>
  <si>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</si>
  <si>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</si>
  <si>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</si>
  <si>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</si>
  <si>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</si>
  <si>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</si>
  <si>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</si>
  <si>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</si>
  <si>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</si>
  <si>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</si>
  <si>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</si>
  <si>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</si>
  <si>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</si>
  <si>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</si>
  <si>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</si>
  <si>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</si>
  <si>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</si>
  <si>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</si>
  <si>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</si>
  <si>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12 I del 04/01/2023</t>
  </si>
  <si>
    <t>445/E del 15/12/2022</t>
  </si>
  <si>
    <t>03572/2022-PA del 30/12/2022</t>
  </si>
  <si>
    <t>0/144 del 16/01/2023</t>
  </si>
  <si>
    <t>P0025239 del 20/01/2023</t>
  </si>
  <si>
    <t>6/03 del 03/01/2023</t>
  </si>
  <si>
    <t>F225347 del 27/12/2022</t>
  </si>
  <si>
    <t>10/2023 del 10/01/2023</t>
  </si>
  <si>
    <t>V3-763 del 10/01/2023</t>
  </si>
  <si>
    <t>0000000724/PA del 14/01/2023</t>
  </si>
  <si>
    <t>2023-V4-4 del 23/01/2023</t>
  </si>
  <si>
    <t>8Z00030624 del 12/01/2023</t>
  </si>
  <si>
    <t>32 del 03/02/2023</t>
  </si>
  <si>
    <t>00244/2023-PA del 31/01/2023</t>
  </si>
  <si>
    <t>160 del 31/01/2023</t>
  </si>
  <si>
    <t>230385/E del 09/02/2023</t>
  </si>
  <si>
    <t>49/03 del 07/02/2023</t>
  </si>
  <si>
    <t>FATTPA 4_23 del 06/02/2023</t>
  </si>
  <si>
    <t>25 del 31/01/2023</t>
  </si>
  <si>
    <t>FVED365 del 15/02/2023</t>
  </si>
  <si>
    <t>1058000001 del 01/02/2023</t>
  </si>
  <si>
    <t>18/FE del 14/02/2023</t>
  </si>
  <si>
    <t>V3-3428 del 31/01/2023</t>
  </si>
  <si>
    <t>V3-3472 del 01/02/2023</t>
  </si>
  <si>
    <t>F230602 del 20/02/2023</t>
  </si>
  <si>
    <t>304 del 28/02/2023</t>
  </si>
  <si>
    <t>V3-6953 del 28/02/2023</t>
  </si>
  <si>
    <t>FPA 571/23 del 28/02/2023</t>
  </si>
  <si>
    <t>53 del 28/02/2023</t>
  </si>
  <si>
    <t>2023/1/56 PA del 28/02/2023</t>
  </si>
  <si>
    <t>1183/A/2023 del 28/02/2023</t>
  </si>
  <si>
    <t>00942/23 del 01/03/2023</t>
  </si>
  <si>
    <t>113/03 del 28/02/2023</t>
  </si>
  <si>
    <t>V3-6186 del 22/02/2023</t>
  </si>
  <si>
    <t>V3-7558 del 03/03/2023</t>
  </si>
  <si>
    <t>V3-8341 del 09/03/2023</t>
  </si>
  <si>
    <t>V3-8342 del 09/03/2023</t>
  </si>
  <si>
    <t>320 del 13/03/2023</t>
  </si>
  <si>
    <t>8Z00178024 del 09/03/2023</t>
  </si>
  <si>
    <t>314/SM del 17/03/2023</t>
  </si>
  <si>
    <t>381/SM del 24/03/2023</t>
  </si>
  <si>
    <t>211/RC del 17/03/2023</t>
  </si>
  <si>
    <t>262/RC del 24/03/2023</t>
  </si>
  <si>
    <t>190/2023 del 29/03/2023</t>
  </si>
  <si>
    <t>V2/523273 del 31/03/2023</t>
  </si>
  <si>
    <t>FATTPA 8_23 del 27/03/2023</t>
  </si>
  <si>
    <t>01023/2023-PA del 31/03/2023</t>
  </si>
  <si>
    <t>412/PI del 31/03/2023</t>
  </si>
  <si>
    <t>446/PI del 12/04/2023</t>
  </si>
  <si>
    <t>2023-V4-44 del 20/04/2023</t>
  </si>
  <si>
    <t>16/23 del 11/04/2023</t>
  </si>
  <si>
    <t>17/2023 del 07/04/2023</t>
  </si>
  <si>
    <t>9/PA del 19/04/2023</t>
  </si>
  <si>
    <t>1/2/86 del 21/04/2023</t>
  </si>
  <si>
    <t>59/FE del 03/05/2023</t>
  </si>
  <si>
    <t>28E del 03/05/2023</t>
  </si>
  <si>
    <t>0000001534/PA del 05/05/2023</t>
  </si>
  <si>
    <t>2023/1/122 PA del 28/04/2023</t>
  </si>
  <si>
    <t>01336/2023-PA del 29/04/2023</t>
  </si>
  <si>
    <t>106DD del 12/05/2023</t>
  </si>
  <si>
    <t>360 del 10/05/2023</t>
  </si>
  <si>
    <t>8Z00351159 del 11/05/2023</t>
  </si>
  <si>
    <t>V3-14857 del 08/05/2023</t>
  </si>
  <si>
    <t>19 del 22/05/2023</t>
  </si>
  <si>
    <t>499 del 26/05/2023</t>
  </si>
  <si>
    <t>206/001 del 27/05/2023</t>
  </si>
  <si>
    <t>4751/FVIAC del 19/05/2023</t>
  </si>
  <si>
    <t>2023/0000126/F7 del 25/05/2023</t>
  </si>
  <si>
    <t>1/2/147 del 29/05/2023</t>
  </si>
  <si>
    <t>159 del 29/05/2023</t>
  </si>
  <si>
    <t>160 del 29/05/2023</t>
  </si>
  <si>
    <t>1/2/131 del 19/05/2023</t>
  </si>
  <si>
    <t>763/01 del 29/05/2023</t>
  </si>
  <si>
    <t>17 del 29/05/2023</t>
  </si>
  <si>
    <t>34/FE del 26/05/2023</t>
  </si>
  <si>
    <t>P0027553 del 23/05/2023</t>
  </si>
  <si>
    <t>6/15 del 30/05/2023</t>
  </si>
  <si>
    <t>01665/2023-PA del 31/05/2023</t>
  </si>
  <si>
    <t>312/E del 07/06/2023</t>
  </si>
  <si>
    <t>0010024046 del 31/05/2023</t>
  </si>
  <si>
    <t>FPA 2/23 del 23/05/2023</t>
  </si>
  <si>
    <t>10/E / 23 del 08/06/2023</t>
  </si>
  <si>
    <t>6116 del 03/07/2023</t>
  </si>
  <si>
    <t>130/PA del 31/05/2023</t>
  </si>
  <si>
    <t>44/V del 22/06/2023</t>
  </si>
  <si>
    <t>43/V del 22/06/2023</t>
  </si>
  <si>
    <t>11 del 20/06/2023</t>
  </si>
  <si>
    <t>01916/2023-PA del 30/06/2023</t>
  </si>
  <si>
    <t>2023FA004052 del 28/06/2023</t>
  </si>
  <si>
    <t>FATTPA 11_23 del 04/07/2023</t>
  </si>
  <si>
    <t>2023    82/F del 05/07/2023</t>
  </si>
  <si>
    <t>88/PA del 30/06/2023</t>
  </si>
  <si>
    <t>1710000371 del 11/07/2023</t>
  </si>
  <si>
    <t>8Z00484046 del 11/07/2023</t>
  </si>
  <si>
    <t>2023-V4-82 del 24/07/2023</t>
  </si>
  <si>
    <t>2023-V4-88 del 27/07/2023</t>
  </si>
  <si>
    <t>02130/2023-PA del 31/07/2023</t>
  </si>
  <si>
    <t>21</t>
  </si>
  <si>
    <t>17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</si>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</sst>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101</v>
      </c>
      <c r="B9" s="35"/>
      <c r="C9" s="34">
        <f>SUM(C13:C16)</f>
        <v>123491.99999999999</v>
      </c>
      <c r="D9" s="35"/>
      <c r="E9" s="40">
        <f>('Trimestre 1'!H1+'Trimestre 2'!H1+'Trimestre 3'!H1+'Trimestre 4'!H1)/C9</f>
        <v>-22.279737553849642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43</v>
      </c>
      <c r="C13" s="29">
        <f>'Trimestre 1'!B1</f>
        <v>30627.96</v>
      </c>
      <c r="D13" s="29">
        <f>'Trimestre 1'!G1</f>
        <v>-17.698182967458493</v>
      </c>
      <c r="E13" s="29">
        <v>44085.11</v>
      </c>
      <c r="F13" s="33" t="s">
        <v>119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39</v>
      </c>
      <c r="C14" s="29">
        <f>'Trimestre 2'!B1</f>
        <v>60272.399999999994</v>
      </c>
      <c r="D14" s="29">
        <f>'Trimestre 2'!G1</f>
        <v>-22.03942069670363</v>
      </c>
      <c r="E14" s="29">
        <v>40760.949999999997</v>
      </c>
      <c r="F14" s="33" t="s">
        <v>120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19</v>
      </c>
      <c r="C15" s="29">
        <f>'Trimestre 3'!B1</f>
        <v>32591.64</v>
      </c>
      <c r="D15" s="29">
        <f>'Trimestre 3'!G1</f>
        <v>-27.029671719496164</v>
      </c>
      <c r="E15" s="29">
        <v>23176.68</v>
      </c>
      <c r="F15" s="33" t="s">
        <v>121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30627.96</v>
      </c>
      <c r="C1">
        <f>COUNTA(A4:A353)</f>
        <v>43</v>
      </c>
      <c r="G1" s="16">
        <f>IF(B1&lt;&gt;0,H1/B1,0)</f>
        <v>-17.698182967458493</v>
      </c>
      <c r="H1" s="15">
        <f>SUM(H4:H353)</f>
        <v>-542059.24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972</v>
      </c>
      <c r="C4" s="13">
        <v>44965</v>
      </c>
      <c r="D4" s="13">
        <v>44936</v>
      </c>
      <c r="E4" s="13"/>
      <c r="F4" s="13"/>
      <c r="G4" s="1">
        <f>D4-C4-(F4-E4)</f>
        <v>-29</v>
      </c>
      <c r="H4" s="12">
        <f>B4*G4</f>
        <v>-28188</v>
      </c>
    </row>
    <row r="5" spans="1:8" x14ac:dyDescent="0.25">
      <c r="A5" s="19" t="s">
        <v>23</v>
      </c>
      <c r="B5" s="12">
        <v>270</v>
      </c>
      <c r="C5" s="13">
        <v>44946</v>
      </c>
      <c r="D5" s="13">
        <v>44936</v>
      </c>
      <c r="E5" s="13"/>
      <c r="F5" s="13"/>
      <c r="G5" s="1">
        <f t="shared" ref="G5:G68" si="0">D5-C5-(F5-E5)</f>
        <v>-10</v>
      </c>
      <c r="H5" s="12">
        <f t="shared" ref="H5:H68" si="1">B5*G5</f>
        <v>-2700</v>
      </c>
    </row>
    <row r="6" spans="1:8" x14ac:dyDescent="0.25">
      <c r="A6" s="19" t="s">
        <v>24</v>
      </c>
      <c r="B6" s="12">
        <v>25.3</v>
      </c>
      <c r="C6" s="13">
        <v>44965</v>
      </c>
      <c r="D6" s="13">
        <v>44936</v>
      </c>
      <c r="E6" s="13"/>
      <c r="F6" s="13"/>
      <c r="G6" s="1">
        <f t="shared" si="0"/>
        <v>-29</v>
      </c>
      <c r="H6" s="12">
        <f t="shared" si="1"/>
        <v>-733.7</v>
      </c>
    </row>
    <row r="7" spans="1:8" x14ac:dyDescent="0.25">
      <c r="A7" s="19" t="s">
        <v>25</v>
      </c>
      <c r="B7" s="12">
        <v>723.85</v>
      </c>
      <c r="C7" s="13">
        <v>44980</v>
      </c>
      <c r="D7" s="13">
        <v>44971</v>
      </c>
      <c r="E7" s="13"/>
      <c r="F7" s="13"/>
      <c r="G7" s="1">
        <f t="shared" si="0"/>
        <v>-9</v>
      </c>
      <c r="H7" s="12">
        <f t="shared" si="1"/>
        <v>-6514.6500000000005</v>
      </c>
    </row>
    <row r="8" spans="1:8" x14ac:dyDescent="0.25">
      <c r="A8" s="19" t="s">
        <v>26</v>
      </c>
      <c r="B8" s="12">
        <v>213.7</v>
      </c>
      <c r="C8" s="13">
        <v>44980</v>
      </c>
      <c r="D8" s="13">
        <v>44971</v>
      </c>
      <c r="E8" s="13"/>
      <c r="F8" s="13"/>
      <c r="G8" s="1">
        <f t="shared" si="0"/>
        <v>-9</v>
      </c>
      <c r="H8" s="12">
        <f t="shared" si="1"/>
        <v>-1923.3</v>
      </c>
    </row>
    <row r="9" spans="1:8" x14ac:dyDescent="0.25">
      <c r="A9" s="19" t="s">
        <v>27</v>
      </c>
      <c r="B9" s="12">
        <v>382</v>
      </c>
      <c r="C9" s="13">
        <v>44965</v>
      </c>
      <c r="D9" s="13">
        <v>44971</v>
      </c>
      <c r="E9" s="13"/>
      <c r="F9" s="13"/>
      <c r="G9" s="1">
        <f t="shared" si="0"/>
        <v>6</v>
      </c>
      <c r="H9" s="12">
        <f t="shared" si="1"/>
        <v>2292</v>
      </c>
    </row>
    <row r="10" spans="1:8" x14ac:dyDescent="0.25">
      <c r="A10" s="19" t="s">
        <v>28</v>
      </c>
      <c r="B10" s="12">
        <v>472.73</v>
      </c>
      <c r="C10" s="13">
        <v>44972</v>
      </c>
      <c r="D10" s="13">
        <v>44971</v>
      </c>
      <c r="E10" s="13"/>
      <c r="F10" s="13"/>
      <c r="G10" s="1">
        <f t="shared" si="0"/>
        <v>-1</v>
      </c>
      <c r="H10" s="12">
        <f t="shared" si="1"/>
        <v>-472.73</v>
      </c>
    </row>
    <row r="11" spans="1:8" x14ac:dyDescent="0.25">
      <c r="A11" s="19" t="s">
        <v>29</v>
      </c>
      <c r="B11" s="12">
        <v>790</v>
      </c>
      <c r="C11" s="13">
        <v>44967</v>
      </c>
      <c r="D11" s="13">
        <v>44971</v>
      </c>
      <c r="E11" s="13"/>
      <c r="F11" s="13"/>
      <c r="G11" s="1">
        <f t="shared" si="0"/>
        <v>4</v>
      </c>
      <c r="H11" s="12">
        <f t="shared" si="1"/>
        <v>3160</v>
      </c>
    </row>
    <row r="12" spans="1:8" x14ac:dyDescent="0.25">
      <c r="A12" s="19" t="s">
        <v>30</v>
      </c>
      <c r="B12" s="12">
        <v>504.92</v>
      </c>
      <c r="C12" s="13">
        <v>44972</v>
      </c>
      <c r="D12" s="13">
        <v>44971</v>
      </c>
      <c r="E12" s="13"/>
      <c r="F12" s="13"/>
      <c r="G12" s="1">
        <f t="shared" si="0"/>
        <v>-1</v>
      </c>
      <c r="H12" s="12">
        <f t="shared" si="1"/>
        <v>-504.92</v>
      </c>
    </row>
    <row r="13" spans="1:8" x14ac:dyDescent="0.25">
      <c r="A13" s="19" t="s">
        <v>31</v>
      </c>
      <c r="B13" s="12">
        <v>1275</v>
      </c>
      <c r="C13" s="13">
        <v>44972</v>
      </c>
      <c r="D13" s="13">
        <v>44971</v>
      </c>
      <c r="E13" s="13"/>
      <c r="F13" s="13"/>
      <c r="G13" s="1">
        <f t="shared" si="0"/>
        <v>-1</v>
      </c>
      <c r="H13" s="12">
        <f t="shared" si="1"/>
        <v>-1275</v>
      </c>
    </row>
    <row r="14" spans="1:8" x14ac:dyDescent="0.25">
      <c r="A14" s="19" t="s">
        <v>32</v>
      </c>
      <c r="B14" s="12">
        <v>1650</v>
      </c>
      <c r="C14" s="13">
        <v>44982</v>
      </c>
      <c r="D14" s="13">
        <v>44958</v>
      </c>
      <c r="E14" s="13"/>
      <c r="F14" s="13"/>
      <c r="G14" s="1">
        <f t="shared" si="0"/>
        <v>-24</v>
      </c>
      <c r="H14" s="12">
        <f t="shared" si="1"/>
        <v>-39600</v>
      </c>
    </row>
    <row r="15" spans="1:8" x14ac:dyDescent="0.25">
      <c r="A15" s="19" t="s">
        <v>33</v>
      </c>
      <c r="B15" s="12">
        <v>140</v>
      </c>
      <c r="C15" s="13">
        <v>44972</v>
      </c>
      <c r="D15" s="13">
        <v>44958</v>
      </c>
      <c r="E15" s="13"/>
      <c r="F15" s="13"/>
      <c r="G15" s="1">
        <f t="shared" si="0"/>
        <v>-14</v>
      </c>
      <c r="H15" s="12">
        <f t="shared" si="1"/>
        <v>-1960</v>
      </c>
    </row>
    <row r="16" spans="1:8" x14ac:dyDescent="0.25">
      <c r="A16" s="19" t="s">
        <v>34</v>
      </c>
      <c r="B16" s="12">
        <v>517.14</v>
      </c>
      <c r="C16" s="13">
        <v>44993</v>
      </c>
      <c r="D16" s="13">
        <v>44963</v>
      </c>
      <c r="E16" s="13"/>
      <c r="F16" s="13"/>
      <c r="G16" s="1">
        <f t="shared" si="0"/>
        <v>-30</v>
      </c>
      <c r="H16" s="12">
        <f t="shared" si="1"/>
        <v>-15514.199999999999</v>
      </c>
    </row>
    <row r="17" spans="1:8" x14ac:dyDescent="0.25">
      <c r="A17" s="19" t="s">
        <v>35</v>
      </c>
      <c r="B17" s="12">
        <v>76.849999999999994</v>
      </c>
      <c r="C17" s="13">
        <v>44993</v>
      </c>
      <c r="D17" s="13">
        <v>44963</v>
      </c>
      <c r="E17" s="13"/>
      <c r="F17" s="13"/>
      <c r="G17" s="1">
        <f t="shared" si="0"/>
        <v>-30</v>
      </c>
      <c r="H17" s="12">
        <f t="shared" si="1"/>
        <v>-2305.5</v>
      </c>
    </row>
    <row r="18" spans="1:8" x14ac:dyDescent="0.25">
      <c r="A18" s="19" t="s">
        <v>36</v>
      </c>
      <c r="B18" s="12">
        <v>3581.56</v>
      </c>
      <c r="C18" s="13">
        <v>44993</v>
      </c>
      <c r="D18" s="13">
        <v>44963</v>
      </c>
      <c r="E18" s="13"/>
      <c r="F18" s="13"/>
      <c r="G18" s="1">
        <f t="shared" si="0"/>
        <v>-30</v>
      </c>
      <c r="H18" s="12">
        <f t="shared" si="1"/>
        <v>-107446.8</v>
      </c>
    </row>
    <row r="19" spans="1:8" x14ac:dyDescent="0.25">
      <c r="A19" s="19" t="s">
        <v>37</v>
      </c>
      <c r="B19" s="12">
        <v>1155</v>
      </c>
      <c r="C19" s="13">
        <v>45000</v>
      </c>
      <c r="D19" s="13">
        <v>44971</v>
      </c>
      <c r="E19" s="13"/>
      <c r="F19" s="13"/>
      <c r="G19" s="1">
        <f t="shared" si="0"/>
        <v>-29</v>
      </c>
      <c r="H19" s="12">
        <f t="shared" si="1"/>
        <v>-33495</v>
      </c>
    </row>
    <row r="20" spans="1:8" x14ac:dyDescent="0.25">
      <c r="A20" s="19" t="s">
        <v>38</v>
      </c>
      <c r="B20" s="12">
        <v>451</v>
      </c>
      <c r="C20" s="13">
        <v>44995</v>
      </c>
      <c r="D20" s="13">
        <v>44971</v>
      </c>
      <c r="E20" s="13"/>
      <c r="F20" s="13"/>
      <c r="G20" s="1">
        <f t="shared" si="0"/>
        <v>-24</v>
      </c>
      <c r="H20" s="12">
        <f t="shared" si="1"/>
        <v>-10824</v>
      </c>
    </row>
    <row r="21" spans="1:8" x14ac:dyDescent="0.25">
      <c r="A21" s="19" t="s">
        <v>39</v>
      </c>
      <c r="B21" s="12">
        <v>728.18</v>
      </c>
      <c r="C21" s="13">
        <v>44994</v>
      </c>
      <c r="D21" s="13">
        <v>44971</v>
      </c>
      <c r="E21" s="13"/>
      <c r="F21" s="13"/>
      <c r="G21" s="1">
        <f t="shared" si="0"/>
        <v>-23</v>
      </c>
      <c r="H21" s="12">
        <f t="shared" si="1"/>
        <v>-16748.14</v>
      </c>
    </row>
    <row r="22" spans="1:8" x14ac:dyDescent="0.25">
      <c r="A22" s="19" t="s">
        <v>40</v>
      </c>
      <c r="B22" s="12">
        <v>1370</v>
      </c>
      <c r="C22" s="13">
        <v>45000</v>
      </c>
      <c r="D22" s="13">
        <v>44971</v>
      </c>
      <c r="E22" s="13"/>
      <c r="F22" s="13"/>
      <c r="G22" s="1">
        <f t="shared" si="0"/>
        <v>-29</v>
      </c>
      <c r="H22" s="12">
        <f t="shared" si="1"/>
        <v>-39730</v>
      </c>
    </row>
    <row r="23" spans="1:8" x14ac:dyDescent="0.25">
      <c r="A23" s="19" t="s">
        <v>41</v>
      </c>
      <c r="B23" s="12">
        <v>134.9</v>
      </c>
      <c r="C23" s="13">
        <v>45004</v>
      </c>
      <c r="D23" s="13">
        <v>44980</v>
      </c>
      <c r="E23" s="13"/>
      <c r="F23" s="13"/>
      <c r="G23" s="1">
        <f t="shared" si="0"/>
        <v>-24</v>
      </c>
      <c r="H23" s="12">
        <f t="shared" si="1"/>
        <v>-3237.6000000000004</v>
      </c>
    </row>
    <row r="24" spans="1:8" x14ac:dyDescent="0.25">
      <c r="A24" s="19" t="s">
        <v>42</v>
      </c>
      <c r="B24" s="12">
        <v>100.9</v>
      </c>
      <c r="C24" s="13">
        <v>45007</v>
      </c>
      <c r="D24" s="13">
        <v>44980</v>
      </c>
      <c r="E24" s="13"/>
      <c r="F24" s="13"/>
      <c r="G24" s="1">
        <f t="shared" si="0"/>
        <v>-27</v>
      </c>
      <c r="H24" s="12">
        <f t="shared" si="1"/>
        <v>-2724.3</v>
      </c>
    </row>
    <row r="25" spans="1:8" x14ac:dyDescent="0.25">
      <c r="A25" s="19" t="s">
        <v>43</v>
      </c>
      <c r="B25" s="12">
        <v>491.8</v>
      </c>
      <c r="C25" s="13">
        <v>45004</v>
      </c>
      <c r="D25" s="13">
        <v>44980</v>
      </c>
      <c r="E25" s="13"/>
      <c r="F25" s="13"/>
      <c r="G25" s="1">
        <f t="shared" si="0"/>
        <v>-24</v>
      </c>
      <c r="H25" s="12">
        <f t="shared" si="1"/>
        <v>-11803.2</v>
      </c>
    </row>
    <row r="26" spans="1:8" x14ac:dyDescent="0.25">
      <c r="A26" s="19" t="s">
        <v>44</v>
      </c>
      <c r="B26" s="12">
        <v>3088.29</v>
      </c>
      <c r="C26" s="13">
        <v>44993</v>
      </c>
      <c r="D26" s="13">
        <v>44980</v>
      </c>
      <c r="E26" s="13"/>
      <c r="F26" s="13"/>
      <c r="G26" s="1">
        <f t="shared" si="0"/>
        <v>-13</v>
      </c>
      <c r="H26" s="12">
        <f t="shared" si="1"/>
        <v>-40147.769999999997</v>
      </c>
    </row>
    <row r="27" spans="1:8" x14ac:dyDescent="0.25">
      <c r="A27" s="19" t="s">
        <v>45</v>
      </c>
      <c r="B27" s="12">
        <v>2083.7399999999998</v>
      </c>
      <c r="C27" s="13">
        <v>44993</v>
      </c>
      <c r="D27" s="13">
        <v>44980</v>
      </c>
      <c r="E27" s="13"/>
      <c r="F27" s="13"/>
      <c r="G27" s="1">
        <f t="shared" si="0"/>
        <v>-13</v>
      </c>
      <c r="H27" s="12">
        <f t="shared" si="1"/>
        <v>-27088.619999999995</v>
      </c>
    </row>
    <row r="28" spans="1:8" x14ac:dyDescent="0.25">
      <c r="A28" s="19" t="s">
        <v>46</v>
      </c>
      <c r="B28" s="12">
        <v>850</v>
      </c>
      <c r="C28" s="13">
        <v>45009</v>
      </c>
      <c r="D28" s="13">
        <v>44980</v>
      </c>
      <c r="E28" s="13"/>
      <c r="F28" s="13"/>
      <c r="G28" s="1">
        <f t="shared" si="0"/>
        <v>-29</v>
      </c>
      <c r="H28" s="12">
        <f t="shared" si="1"/>
        <v>-24650</v>
      </c>
    </row>
    <row r="29" spans="1:8" x14ac:dyDescent="0.25">
      <c r="A29" s="19" t="s">
        <v>47</v>
      </c>
      <c r="B29" s="12">
        <v>102</v>
      </c>
      <c r="C29" s="13">
        <v>45021</v>
      </c>
      <c r="D29" s="13">
        <v>45005</v>
      </c>
      <c r="E29" s="13"/>
      <c r="F29" s="13"/>
      <c r="G29" s="1">
        <f t="shared" si="0"/>
        <v>-16</v>
      </c>
      <c r="H29" s="12">
        <f t="shared" si="1"/>
        <v>-1632</v>
      </c>
    </row>
    <row r="30" spans="1:8" x14ac:dyDescent="0.25">
      <c r="A30" s="19" t="s">
        <v>48</v>
      </c>
      <c r="B30" s="12">
        <v>98.95</v>
      </c>
      <c r="C30" s="13">
        <v>45021</v>
      </c>
      <c r="D30" s="13">
        <v>45005</v>
      </c>
      <c r="E30" s="13"/>
      <c r="F30" s="13"/>
      <c r="G30" s="1">
        <f t="shared" si="0"/>
        <v>-16</v>
      </c>
      <c r="H30" s="12">
        <f t="shared" si="1"/>
        <v>-1583.2</v>
      </c>
    </row>
    <row r="31" spans="1:8" x14ac:dyDescent="0.25">
      <c r="A31" s="19" t="s">
        <v>49</v>
      </c>
      <c r="B31" s="12">
        <v>298.64999999999998</v>
      </c>
      <c r="C31" s="13">
        <v>45021</v>
      </c>
      <c r="D31" s="13">
        <v>45005</v>
      </c>
      <c r="E31" s="13"/>
      <c r="F31" s="13"/>
      <c r="G31" s="1">
        <f t="shared" si="0"/>
        <v>-16</v>
      </c>
      <c r="H31" s="12">
        <f t="shared" si="1"/>
        <v>-4778.3999999999996</v>
      </c>
    </row>
    <row r="32" spans="1:8" x14ac:dyDescent="0.25">
      <c r="A32" s="19" t="s">
        <v>50</v>
      </c>
      <c r="B32" s="12">
        <v>2550</v>
      </c>
      <c r="C32" s="13">
        <v>45021</v>
      </c>
      <c r="D32" s="13">
        <v>45005</v>
      </c>
      <c r="E32" s="13"/>
      <c r="F32" s="13"/>
      <c r="G32" s="1">
        <f t="shared" si="0"/>
        <v>-16</v>
      </c>
      <c r="H32" s="12">
        <f t="shared" si="1"/>
        <v>-40800</v>
      </c>
    </row>
    <row r="33" spans="1:8" x14ac:dyDescent="0.25">
      <c r="A33" s="19" t="s">
        <v>51</v>
      </c>
      <c r="B33" s="12">
        <v>1277.3499999999999</v>
      </c>
      <c r="C33" s="13">
        <v>45017</v>
      </c>
      <c r="D33" s="13">
        <v>45005</v>
      </c>
      <c r="E33" s="13"/>
      <c r="F33" s="13"/>
      <c r="G33" s="1">
        <f t="shared" si="0"/>
        <v>-12</v>
      </c>
      <c r="H33" s="12">
        <f t="shared" si="1"/>
        <v>-15328.199999999999</v>
      </c>
    </row>
    <row r="34" spans="1:8" x14ac:dyDescent="0.25">
      <c r="A34" s="19" t="s">
        <v>52</v>
      </c>
      <c r="B34" s="12">
        <v>150.30000000000001</v>
      </c>
      <c r="C34" s="13">
        <v>45017</v>
      </c>
      <c r="D34" s="13">
        <v>45005</v>
      </c>
      <c r="E34" s="13"/>
      <c r="F34" s="13"/>
      <c r="G34" s="1">
        <f t="shared" si="0"/>
        <v>-12</v>
      </c>
      <c r="H34" s="12">
        <f t="shared" si="1"/>
        <v>-1803.6000000000001</v>
      </c>
    </row>
    <row r="35" spans="1:8" x14ac:dyDescent="0.25">
      <c r="A35" s="19" t="s">
        <v>53</v>
      </c>
      <c r="B35" s="12">
        <v>80</v>
      </c>
      <c r="C35" s="13">
        <v>45017</v>
      </c>
      <c r="D35" s="13">
        <v>45005</v>
      </c>
      <c r="E35" s="13"/>
      <c r="F35" s="13"/>
      <c r="G35" s="1">
        <f t="shared" si="0"/>
        <v>-12</v>
      </c>
      <c r="H35" s="12">
        <f t="shared" si="1"/>
        <v>-960</v>
      </c>
    </row>
    <row r="36" spans="1:8" x14ac:dyDescent="0.25">
      <c r="A36" s="19" t="s">
        <v>54</v>
      </c>
      <c r="B36" s="12">
        <v>588</v>
      </c>
      <c r="C36" s="13">
        <v>45017</v>
      </c>
      <c r="D36" s="13">
        <v>45005</v>
      </c>
      <c r="E36" s="13"/>
      <c r="F36" s="13"/>
      <c r="G36" s="1">
        <f t="shared" si="0"/>
        <v>-12</v>
      </c>
      <c r="H36" s="12">
        <f t="shared" si="1"/>
        <v>-7056</v>
      </c>
    </row>
    <row r="37" spans="1:8" x14ac:dyDescent="0.25">
      <c r="A37" s="19" t="s">
        <v>55</v>
      </c>
      <c r="B37" s="12">
        <v>1151.08</v>
      </c>
      <c r="C37" s="13">
        <v>45014</v>
      </c>
      <c r="D37" s="13">
        <v>45005</v>
      </c>
      <c r="E37" s="13"/>
      <c r="F37" s="13"/>
      <c r="G37" s="1">
        <f t="shared" si="0"/>
        <v>-9</v>
      </c>
      <c r="H37" s="12">
        <f t="shared" si="1"/>
        <v>-10359.719999999999</v>
      </c>
    </row>
    <row r="38" spans="1:8" x14ac:dyDescent="0.25">
      <c r="A38" s="19" t="s">
        <v>56</v>
      </c>
      <c r="B38" s="12">
        <v>97.92</v>
      </c>
      <c r="C38" s="13">
        <v>45022</v>
      </c>
      <c r="D38" s="13">
        <v>45005</v>
      </c>
      <c r="E38" s="13"/>
      <c r="F38" s="13"/>
      <c r="G38" s="1">
        <f t="shared" si="0"/>
        <v>-17</v>
      </c>
      <c r="H38" s="12">
        <f t="shared" si="1"/>
        <v>-1664.64</v>
      </c>
    </row>
    <row r="39" spans="1:8" x14ac:dyDescent="0.25">
      <c r="A39" s="19" t="s">
        <v>57</v>
      </c>
      <c r="B39" s="12">
        <v>169.23</v>
      </c>
      <c r="C39" s="13">
        <v>45028</v>
      </c>
      <c r="D39" s="13">
        <v>45015</v>
      </c>
      <c r="E39" s="13"/>
      <c r="F39" s="13"/>
      <c r="G39" s="1">
        <f t="shared" si="0"/>
        <v>-13</v>
      </c>
      <c r="H39" s="12">
        <f t="shared" si="1"/>
        <v>-2199.9899999999998</v>
      </c>
    </row>
    <row r="40" spans="1:8" x14ac:dyDescent="0.25">
      <c r="A40" s="19" t="s">
        <v>58</v>
      </c>
      <c r="B40" s="12">
        <v>50.62</v>
      </c>
      <c r="C40" s="13">
        <v>45028</v>
      </c>
      <c r="D40" s="13">
        <v>45015</v>
      </c>
      <c r="E40" s="13"/>
      <c r="F40" s="13"/>
      <c r="G40" s="1">
        <f t="shared" si="0"/>
        <v>-13</v>
      </c>
      <c r="H40" s="12">
        <f t="shared" si="1"/>
        <v>-658.06</v>
      </c>
    </row>
    <row r="41" spans="1:8" x14ac:dyDescent="0.25">
      <c r="A41" s="19" t="s">
        <v>59</v>
      </c>
      <c r="B41" s="12">
        <v>1045</v>
      </c>
      <c r="C41" s="13">
        <v>45035</v>
      </c>
      <c r="D41" s="13">
        <v>45015</v>
      </c>
      <c r="E41" s="13"/>
      <c r="F41" s="13"/>
      <c r="G41" s="1">
        <f t="shared" si="0"/>
        <v>-20</v>
      </c>
      <c r="H41" s="12">
        <f t="shared" si="1"/>
        <v>-20900</v>
      </c>
    </row>
    <row r="42" spans="1:8" x14ac:dyDescent="0.25">
      <c r="A42" s="19" t="s">
        <v>60</v>
      </c>
      <c r="B42" s="12">
        <v>140</v>
      </c>
      <c r="C42" s="13">
        <v>45028</v>
      </c>
      <c r="D42" s="13">
        <v>45015</v>
      </c>
      <c r="E42" s="13"/>
      <c r="F42" s="13"/>
      <c r="G42" s="1">
        <f t="shared" si="0"/>
        <v>-13</v>
      </c>
      <c r="H42" s="12">
        <f t="shared" si="1"/>
        <v>-1820</v>
      </c>
    </row>
    <row r="43" spans="1:8" x14ac:dyDescent="0.25">
      <c r="A43" s="19" t="s">
        <v>61</v>
      </c>
      <c r="B43" s="12">
        <v>156</v>
      </c>
      <c r="C43" s="13">
        <v>45038</v>
      </c>
      <c r="D43" s="13">
        <v>45019</v>
      </c>
      <c r="E43" s="13"/>
      <c r="F43" s="13"/>
      <c r="G43" s="1">
        <f t="shared" si="0"/>
        <v>-19</v>
      </c>
      <c r="H43" s="12">
        <f t="shared" si="1"/>
        <v>-2964</v>
      </c>
    </row>
    <row r="44" spans="1:8" x14ac:dyDescent="0.25">
      <c r="A44" s="19" t="s">
        <v>62</v>
      </c>
      <c r="B44" s="12">
        <v>156</v>
      </c>
      <c r="C44" s="13">
        <v>45042</v>
      </c>
      <c r="D44" s="13">
        <v>45019</v>
      </c>
      <c r="E44" s="13"/>
      <c r="F44" s="13"/>
      <c r="G44" s="1">
        <f t="shared" si="0"/>
        <v>-23</v>
      </c>
      <c r="H44" s="12">
        <f t="shared" si="1"/>
        <v>-3588</v>
      </c>
    </row>
    <row r="45" spans="1:8" x14ac:dyDescent="0.25">
      <c r="A45" s="19" t="s">
        <v>63</v>
      </c>
      <c r="B45" s="12">
        <v>234</v>
      </c>
      <c r="C45" s="13">
        <v>45038</v>
      </c>
      <c r="D45" s="13">
        <v>45019</v>
      </c>
      <c r="E45" s="13"/>
      <c r="F45" s="13"/>
      <c r="G45" s="1">
        <f t="shared" si="0"/>
        <v>-19</v>
      </c>
      <c r="H45" s="12">
        <f t="shared" si="1"/>
        <v>-4446</v>
      </c>
    </row>
    <row r="46" spans="1:8" x14ac:dyDescent="0.25">
      <c r="A46" s="19" t="s">
        <v>64</v>
      </c>
      <c r="B46" s="12">
        <v>234</v>
      </c>
      <c r="C46" s="13">
        <v>45042</v>
      </c>
      <c r="D46" s="13">
        <v>45019</v>
      </c>
      <c r="E46" s="13"/>
      <c r="F46" s="13"/>
      <c r="G46" s="1">
        <f t="shared" si="0"/>
        <v>-23</v>
      </c>
      <c r="H46" s="12">
        <f t="shared" si="1"/>
        <v>-5382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60272.399999999994</v>
      </c>
      <c r="C1">
        <f>COUNTA(A4:A353)</f>
        <v>39</v>
      </c>
      <c r="G1" s="16">
        <f>IF(B1&lt;&gt;0,H1/B1,0)</f>
        <v>-22.03942069670363</v>
      </c>
      <c r="H1" s="15">
        <f>SUM(H4:H353)</f>
        <v>-1328368.7799999998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65</v>
      </c>
      <c r="B4" s="12">
        <v>240</v>
      </c>
      <c r="C4" s="13">
        <v>45049</v>
      </c>
      <c r="D4" s="13">
        <v>45022</v>
      </c>
      <c r="E4" s="13"/>
      <c r="F4" s="13"/>
      <c r="G4" s="1">
        <f>D4-C4-(F4-E4)</f>
        <v>-27</v>
      </c>
      <c r="H4" s="12">
        <f>B4*G4</f>
        <v>-6480</v>
      </c>
    </row>
    <row r="5" spans="1:8" x14ac:dyDescent="0.25">
      <c r="A5" s="19" t="s">
        <v>66</v>
      </c>
      <c r="B5" s="12">
        <v>222</v>
      </c>
      <c r="C5" s="13">
        <v>45049</v>
      </c>
      <c r="D5" s="13">
        <v>45022</v>
      </c>
      <c r="E5" s="13"/>
      <c r="F5" s="13"/>
      <c r="G5" s="1">
        <f t="shared" ref="G5:G68" si="0">D5-C5-(F5-E5)</f>
        <v>-27</v>
      </c>
      <c r="H5" s="12">
        <f t="shared" ref="H5:H68" si="1">B5*G5</f>
        <v>-5994</v>
      </c>
    </row>
    <row r="6" spans="1:8" x14ac:dyDescent="0.25">
      <c r="A6" s="19" t="s">
        <v>67</v>
      </c>
      <c r="B6" s="12">
        <v>600</v>
      </c>
      <c r="C6" s="13">
        <v>45044</v>
      </c>
      <c r="D6" s="13">
        <v>45030</v>
      </c>
      <c r="E6" s="13"/>
      <c r="F6" s="13"/>
      <c r="G6" s="1">
        <f t="shared" si="0"/>
        <v>-14</v>
      </c>
      <c r="H6" s="12">
        <f t="shared" si="1"/>
        <v>-8400</v>
      </c>
    </row>
    <row r="7" spans="1:8" x14ac:dyDescent="0.25">
      <c r="A7" s="19" t="s">
        <v>68</v>
      </c>
      <c r="B7" s="12">
        <v>109.25</v>
      </c>
      <c r="C7" s="13">
        <v>45051</v>
      </c>
      <c r="D7" s="13">
        <v>45030</v>
      </c>
      <c r="E7" s="13"/>
      <c r="F7" s="13"/>
      <c r="G7" s="1">
        <f t="shared" si="0"/>
        <v>-21</v>
      </c>
      <c r="H7" s="12">
        <f t="shared" si="1"/>
        <v>-2294.25</v>
      </c>
    </row>
    <row r="8" spans="1:8" x14ac:dyDescent="0.25">
      <c r="A8" s="19" t="s">
        <v>69</v>
      </c>
      <c r="B8" s="12">
        <v>742</v>
      </c>
      <c r="C8" s="13">
        <v>45050</v>
      </c>
      <c r="D8" s="13">
        <v>45030</v>
      </c>
      <c r="E8" s="13"/>
      <c r="F8" s="13"/>
      <c r="G8" s="1">
        <f t="shared" si="0"/>
        <v>-20</v>
      </c>
      <c r="H8" s="12">
        <f t="shared" si="1"/>
        <v>-14840</v>
      </c>
    </row>
    <row r="9" spans="1:8" x14ac:dyDescent="0.25">
      <c r="A9" s="19" t="s">
        <v>70</v>
      </c>
      <c r="B9" s="12">
        <v>502.5</v>
      </c>
      <c r="C9" s="13">
        <v>45060</v>
      </c>
      <c r="D9" s="13">
        <v>45030</v>
      </c>
      <c r="E9" s="13"/>
      <c r="F9" s="13"/>
      <c r="G9" s="1">
        <f t="shared" si="0"/>
        <v>-30</v>
      </c>
      <c r="H9" s="12">
        <f t="shared" si="1"/>
        <v>-15075</v>
      </c>
    </row>
    <row r="10" spans="1:8" x14ac:dyDescent="0.25">
      <c r="A10" s="19" t="s">
        <v>71</v>
      </c>
      <c r="B10" s="12">
        <v>1650</v>
      </c>
      <c r="C10" s="13">
        <v>45073</v>
      </c>
      <c r="D10" s="13">
        <v>45049</v>
      </c>
      <c r="E10" s="13"/>
      <c r="F10" s="13"/>
      <c r="G10" s="1">
        <f t="shared" si="0"/>
        <v>-24</v>
      </c>
      <c r="H10" s="12">
        <f t="shared" si="1"/>
        <v>-39600</v>
      </c>
    </row>
    <row r="11" spans="1:8" x14ac:dyDescent="0.25">
      <c r="A11" s="19" t="s">
        <v>72</v>
      </c>
      <c r="B11" s="12">
        <v>280</v>
      </c>
      <c r="C11" s="13">
        <v>45060</v>
      </c>
      <c r="D11" s="13">
        <v>45049</v>
      </c>
      <c r="E11" s="13"/>
      <c r="F11" s="13"/>
      <c r="G11" s="1">
        <f t="shared" si="0"/>
        <v>-11</v>
      </c>
      <c r="H11" s="12">
        <f t="shared" si="1"/>
        <v>-3080</v>
      </c>
    </row>
    <row r="12" spans="1:8" x14ac:dyDescent="0.25">
      <c r="A12" s="19" t="s">
        <v>73</v>
      </c>
      <c r="B12" s="12">
        <v>280</v>
      </c>
      <c r="C12" s="13">
        <v>45058</v>
      </c>
      <c r="D12" s="13">
        <v>45049</v>
      </c>
      <c r="E12" s="13"/>
      <c r="F12" s="13"/>
      <c r="G12" s="1">
        <f t="shared" si="0"/>
        <v>-9</v>
      </c>
      <c r="H12" s="12">
        <f t="shared" si="1"/>
        <v>-2520</v>
      </c>
    </row>
    <row r="13" spans="1:8" x14ac:dyDescent="0.25">
      <c r="A13" s="19" t="s">
        <v>74</v>
      </c>
      <c r="B13" s="12">
        <v>344.26</v>
      </c>
      <c r="C13" s="13">
        <v>45078</v>
      </c>
      <c r="D13" s="13">
        <v>45049</v>
      </c>
      <c r="E13" s="13"/>
      <c r="F13" s="13"/>
      <c r="G13" s="1">
        <f t="shared" si="0"/>
        <v>-29</v>
      </c>
      <c r="H13" s="12">
        <f t="shared" si="1"/>
        <v>-9983.5399999999991</v>
      </c>
    </row>
    <row r="14" spans="1:8" x14ac:dyDescent="0.25">
      <c r="A14" s="19" t="s">
        <v>75</v>
      </c>
      <c r="B14" s="12">
        <v>853.59</v>
      </c>
      <c r="C14" s="13">
        <v>45078</v>
      </c>
      <c r="D14" s="13">
        <v>45049</v>
      </c>
      <c r="E14" s="13"/>
      <c r="F14" s="13"/>
      <c r="G14" s="1">
        <f t="shared" si="0"/>
        <v>-29</v>
      </c>
      <c r="H14" s="12">
        <f t="shared" si="1"/>
        <v>-24754.11</v>
      </c>
    </row>
    <row r="15" spans="1:8" x14ac:dyDescent="0.25">
      <c r="A15" s="19" t="s">
        <v>76</v>
      </c>
      <c r="B15" s="12">
        <v>905.74</v>
      </c>
      <c r="C15" s="13">
        <v>45080</v>
      </c>
      <c r="D15" s="13">
        <v>45056</v>
      </c>
      <c r="E15" s="13"/>
      <c r="F15" s="13"/>
      <c r="G15" s="1">
        <f t="shared" si="0"/>
        <v>-24</v>
      </c>
      <c r="H15" s="12">
        <f t="shared" si="1"/>
        <v>-21737.760000000002</v>
      </c>
    </row>
    <row r="16" spans="1:8" x14ac:dyDescent="0.25">
      <c r="A16" s="19" t="s">
        <v>77</v>
      </c>
      <c r="B16" s="12">
        <v>750</v>
      </c>
      <c r="C16" s="13">
        <v>45080</v>
      </c>
      <c r="D16" s="13">
        <v>45056</v>
      </c>
      <c r="E16" s="13"/>
      <c r="F16" s="13"/>
      <c r="G16" s="1">
        <f t="shared" si="0"/>
        <v>-24</v>
      </c>
      <c r="H16" s="12">
        <f t="shared" si="1"/>
        <v>-18000</v>
      </c>
    </row>
    <row r="17" spans="1:8" x14ac:dyDescent="0.25">
      <c r="A17" s="19" t="s">
        <v>78</v>
      </c>
      <c r="B17" s="12">
        <v>30</v>
      </c>
      <c r="C17" s="13">
        <v>45084</v>
      </c>
      <c r="D17" s="13">
        <v>45056</v>
      </c>
      <c r="E17" s="13"/>
      <c r="F17" s="13"/>
      <c r="G17" s="1">
        <f t="shared" si="0"/>
        <v>-28</v>
      </c>
      <c r="H17" s="12">
        <f t="shared" si="1"/>
        <v>-840</v>
      </c>
    </row>
    <row r="18" spans="1:8" x14ac:dyDescent="0.25">
      <c r="A18" s="19" t="s">
        <v>79</v>
      </c>
      <c r="B18" s="12">
        <v>1277.3499999999999</v>
      </c>
      <c r="C18" s="13">
        <v>45084</v>
      </c>
      <c r="D18" s="13">
        <v>45056</v>
      </c>
      <c r="E18" s="13"/>
      <c r="F18" s="13"/>
      <c r="G18" s="1">
        <f t="shared" si="0"/>
        <v>-28</v>
      </c>
      <c r="H18" s="12">
        <f t="shared" si="1"/>
        <v>-35765.799999999996</v>
      </c>
    </row>
    <row r="19" spans="1:8" x14ac:dyDescent="0.25">
      <c r="A19" s="19" t="s">
        <v>80</v>
      </c>
      <c r="B19" s="12">
        <v>54.5</v>
      </c>
      <c r="C19" s="13">
        <v>45081</v>
      </c>
      <c r="D19" s="13">
        <v>45056</v>
      </c>
      <c r="E19" s="13"/>
      <c r="F19" s="13"/>
      <c r="G19" s="1">
        <f t="shared" si="0"/>
        <v>-25</v>
      </c>
      <c r="H19" s="12">
        <f t="shared" si="1"/>
        <v>-1362.5</v>
      </c>
    </row>
    <row r="20" spans="1:8" x14ac:dyDescent="0.25">
      <c r="A20" s="19" t="s">
        <v>81</v>
      </c>
      <c r="B20" s="12">
        <v>759</v>
      </c>
      <c r="C20" s="13">
        <v>45092</v>
      </c>
      <c r="D20" s="13">
        <v>45063</v>
      </c>
      <c r="E20" s="13"/>
      <c r="F20" s="13"/>
      <c r="G20" s="1">
        <f t="shared" si="0"/>
        <v>-29</v>
      </c>
      <c r="H20" s="12">
        <f t="shared" si="1"/>
        <v>-22011</v>
      </c>
    </row>
    <row r="21" spans="1:8" x14ac:dyDescent="0.25">
      <c r="A21" s="19" t="s">
        <v>82</v>
      </c>
      <c r="B21" s="12">
        <v>511</v>
      </c>
      <c r="C21" s="13">
        <v>45088</v>
      </c>
      <c r="D21" s="13">
        <v>45063</v>
      </c>
      <c r="E21" s="13"/>
      <c r="F21" s="13"/>
      <c r="G21" s="1">
        <f t="shared" si="0"/>
        <v>-25</v>
      </c>
      <c r="H21" s="12">
        <f t="shared" si="1"/>
        <v>-12775</v>
      </c>
    </row>
    <row r="22" spans="1:8" x14ac:dyDescent="0.25">
      <c r="A22" s="19" t="s">
        <v>83</v>
      </c>
      <c r="B22" s="12">
        <v>140</v>
      </c>
      <c r="C22" s="13">
        <v>45091</v>
      </c>
      <c r="D22" s="13">
        <v>45063</v>
      </c>
      <c r="E22" s="13"/>
      <c r="F22" s="13"/>
      <c r="G22" s="1">
        <f t="shared" si="0"/>
        <v>-28</v>
      </c>
      <c r="H22" s="12">
        <f t="shared" si="1"/>
        <v>-3920</v>
      </c>
    </row>
    <row r="23" spans="1:8" x14ac:dyDescent="0.25">
      <c r="A23" s="19" t="s">
        <v>84</v>
      </c>
      <c r="B23" s="12">
        <v>141.38999999999999</v>
      </c>
      <c r="C23" s="13">
        <v>45091</v>
      </c>
      <c r="D23" s="13">
        <v>45063</v>
      </c>
      <c r="E23" s="13"/>
      <c r="F23" s="13"/>
      <c r="G23" s="1">
        <f t="shared" si="0"/>
        <v>-28</v>
      </c>
      <c r="H23" s="12">
        <f t="shared" si="1"/>
        <v>-3958.9199999999996</v>
      </c>
    </row>
    <row r="24" spans="1:8" x14ac:dyDescent="0.25">
      <c r="A24" s="19" t="s">
        <v>85</v>
      </c>
      <c r="B24" s="12">
        <v>4131.1499999999996</v>
      </c>
      <c r="C24" s="13">
        <v>45105</v>
      </c>
      <c r="D24" s="13">
        <v>45092</v>
      </c>
      <c r="E24" s="13"/>
      <c r="F24" s="13"/>
      <c r="G24" s="1">
        <f t="shared" si="0"/>
        <v>-13</v>
      </c>
      <c r="H24" s="12">
        <f t="shared" si="1"/>
        <v>-53704.95</v>
      </c>
    </row>
    <row r="25" spans="1:8" x14ac:dyDescent="0.25">
      <c r="A25" s="19" t="s">
        <v>86</v>
      </c>
      <c r="B25" s="12">
        <v>1173</v>
      </c>
      <c r="C25" s="13">
        <v>45105</v>
      </c>
      <c r="D25" s="13">
        <v>45086</v>
      </c>
      <c r="E25" s="13"/>
      <c r="F25" s="13"/>
      <c r="G25" s="1">
        <f t="shared" si="0"/>
        <v>-19</v>
      </c>
      <c r="H25" s="12">
        <f t="shared" si="1"/>
        <v>-22287</v>
      </c>
    </row>
    <row r="26" spans="1:8" x14ac:dyDescent="0.25">
      <c r="A26" s="19" t="s">
        <v>87</v>
      </c>
      <c r="B26" s="12">
        <v>1140</v>
      </c>
      <c r="C26" s="13">
        <v>45105</v>
      </c>
      <c r="D26" s="13">
        <v>45086</v>
      </c>
      <c r="E26" s="13"/>
      <c r="F26" s="13"/>
      <c r="G26" s="1">
        <f t="shared" si="0"/>
        <v>-19</v>
      </c>
      <c r="H26" s="12">
        <f t="shared" si="1"/>
        <v>-21660</v>
      </c>
    </row>
    <row r="27" spans="1:8" x14ac:dyDescent="0.25">
      <c r="A27" s="19" t="s">
        <v>88</v>
      </c>
      <c r="B27" s="12">
        <v>269.99</v>
      </c>
      <c r="C27" s="13">
        <v>45105</v>
      </c>
      <c r="D27" s="13">
        <v>45086</v>
      </c>
      <c r="E27" s="13"/>
      <c r="F27" s="13"/>
      <c r="G27" s="1">
        <f t="shared" si="0"/>
        <v>-19</v>
      </c>
      <c r="H27" s="12">
        <f t="shared" si="1"/>
        <v>-5129.8100000000004</v>
      </c>
    </row>
    <row r="28" spans="1:8" x14ac:dyDescent="0.25">
      <c r="A28" s="19" t="s">
        <v>89</v>
      </c>
      <c r="B28" s="12">
        <v>10032</v>
      </c>
      <c r="C28" s="13">
        <v>45112</v>
      </c>
      <c r="D28" s="13">
        <v>45086</v>
      </c>
      <c r="E28" s="13"/>
      <c r="F28" s="13"/>
      <c r="G28" s="1">
        <f t="shared" si="0"/>
        <v>-26</v>
      </c>
      <c r="H28" s="12">
        <f t="shared" si="1"/>
        <v>-260832</v>
      </c>
    </row>
    <row r="29" spans="1:8" x14ac:dyDescent="0.25">
      <c r="A29" s="19" t="s">
        <v>90</v>
      </c>
      <c r="B29" s="12">
        <v>1151.3499999999999</v>
      </c>
      <c r="C29" s="13">
        <v>45108</v>
      </c>
      <c r="D29" s="13">
        <v>45086</v>
      </c>
      <c r="E29" s="13"/>
      <c r="F29" s="13"/>
      <c r="G29" s="1">
        <f t="shared" si="0"/>
        <v>-22</v>
      </c>
      <c r="H29" s="12">
        <f t="shared" si="1"/>
        <v>-25329.699999999997</v>
      </c>
    </row>
    <row r="30" spans="1:8" x14ac:dyDescent="0.25">
      <c r="A30" s="19" t="s">
        <v>91</v>
      </c>
      <c r="B30" s="12">
        <v>7110</v>
      </c>
      <c r="C30" s="13">
        <v>45108</v>
      </c>
      <c r="D30" s="13">
        <v>45086</v>
      </c>
      <c r="E30" s="13"/>
      <c r="F30" s="13"/>
      <c r="G30" s="1">
        <f t="shared" si="0"/>
        <v>-22</v>
      </c>
      <c r="H30" s="12">
        <f t="shared" si="1"/>
        <v>-156420</v>
      </c>
    </row>
    <row r="31" spans="1:8" x14ac:dyDescent="0.25">
      <c r="A31" s="19" t="s">
        <v>92</v>
      </c>
      <c r="B31" s="12">
        <v>12170</v>
      </c>
      <c r="C31" s="13">
        <v>45108</v>
      </c>
      <c r="D31" s="13">
        <v>45086</v>
      </c>
      <c r="E31" s="13"/>
      <c r="F31" s="13"/>
      <c r="G31" s="1">
        <f t="shared" si="0"/>
        <v>-22</v>
      </c>
      <c r="H31" s="12">
        <f t="shared" si="1"/>
        <v>-267740</v>
      </c>
    </row>
    <row r="32" spans="1:8" x14ac:dyDescent="0.25">
      <c r="A32" s="19" t="s">
        <v>93</v>
      </c>
      <c r="B32" s="12">
        <v>1488.81</v>
      </c>
      <c r="C32" s="13">
        <v>45098</v>
      </c>
      <c r="D32" s="13">
        <v>45086</v>
      </c>
      <c r="E32" s="13"/>
      <c r="F32" s="13"/>
      <c r="G32" s="1">
        <f t="shared" si="0"/>
        <v>-12</v>
      </c>
      <c r="H32" s="12">
        <f t="shared" si="1"/>
        <v>-17865.72</v>
      </c>
    </row>
    <row r="33" spans="1:8" x14ac:dyDescent="0.25">
      <c r="A33" s="19" t="s">
        <v>94</v>
      </c>
      <c r="B33" s="12">
        <v>970</v>
      </c>
      <c r="C33" s="13">
        <v>45108</v>
      </c>
      <c r="D33" s="13">
        <v>45086</v>
      </c>
      <c r="E33" s="13"/>
      <c r="F33" s="13"/>
      <c r="G33" s="1">
        <f t="shared" si="0"/>
        <v>-22</v>
      </c>
      <c r="H33" s="12">
        <f t="shared" si="1"/>
        <v>-21340</v>
      </c>
    </row>
    <row r="34" spans="1:8" x14ac:dyDescent="0.25">
      <c r="A34" s="19" t="s">
        <v>95</v>
      </c>
      <c r="B34" s="12">
        <v>222</v>
      </c>
      <c r="C34" s="13">
        <v>45108</v>
      </c>
      <c r="D34" s="13">
        <v>45092</v>
      </c>
      <c r="E34" s="13"/>
      <c r="F34" s="13"/>
      <c r="G34" s="1">
        <f t="shared" si="0"/>
        <v>-16</v>
      </c>
      <c r="H34" s="12">
        <f t="shared" si="1"/>
        <v>-3552</v>
      </c>
    </row>
    <row r="35" spans="1:8" x14ac:dyDescent="0.25">
      <c r="A35" s="19" t="s">
        <v>96</v>
      </c>
      <c r="B35" s="12">
        <v>442</v>
      </c>
      <c r="C35" s="13">
        <v>45108</v>
      </c>
      <c r="D35" s="13">
        <v>45086</v>
      </c>
      <c r="E35" s="13"/>
      <c r="F35" s="13"/>
      <c r="G35" s="1">
        <f t="shared" si="0"/>
        <v>-22</v>
      </c>
      <c r="H35" s="12">
        <f t="shared" si="1"/>
        <v>-9724</v>
      </c>
    </row>
    <row r="36" spans="1:8" x14ac:dyDescent="0.25">
      <c r="A36" s="19" t="s">
        <v>97</v>
      </c>
      <c r="B36" s="12">
        <v>170.95</v>
      </c>
      <c r="C36" s="13">
        <v>45100</v>
      </c>
      <c r="D36" s="13">
        <v>45086</v>
      </c>
      <c r="E36" s="13"/>
      <c r="F36" s="13"/>
      <c r="G36" s="1">
        <f t="shared" si="0"/>
        <v>-14</v>
      </c>
      <c r="H36" s="12">
        <f t="shared" si="1"/>
        <v>-2393.2999999999997</v>
      </c>
    </row>
    <row r="37" spans="1:8" x14ac:dyDescent="0.25">
      <c r="A37" s="19" t="s">
        <v>98</v>
      </c>
      <c r="B37" s="12">
        <v>150</v>
      </c>
      <c r="C37" s="13">
        <v>45115</v>
      </c>
      <c r="D37" s="13">
        <v>45092</v>
      </c>
      <c r="E37" s="13"/>
      <c r="F37" s="13"/>
      <c r="G37" s="1">
        <f t="shared" si="0"/>
        <v>-23</v>
      </c>
      <c r="H37" s="12">
        <f t="shared" si="1"/>
        <v>-3450</v>
      </c>
    </row>
    <row r="38" spans="1:8" x14ac:dyDescent="0.25">
      <c r="A38" s="19" t="s">
        <v>99</v>
      </c>
      <c r="B38" s="12">
        <v>22.1</v>
      </c>
      <c r="C38" s="13">
        <v>45115</v>
      </c>
      <c r="D38" s="13">
        <v>45092</v>
      </c>
      <c r="E38" s="13"/>
      <c r="F38" s="13"/>
      <c r="G38" s="1">
        <f t="shared" si="0"/>
        <v>-23</v>
      </c>
      <c r="H38" s="12">
        <f t="shared" si="1"/>
        <v>-508.3</v>
      </c>
    </row>
    <row r="39" spans="1:8" x14ac:dyDescent="0.25">
      <c r="A39" s="19" t="s">
        <v>100</v>
      </c>
      <c r="B39" s="12">
        <v>4394.51</v>
      </c>
      <c r="C39" s="13">
        <v>45116</v>
      </c>
      <c r="D39" s="13">
        <v>45092</v>
      </c>
      <c r="E39" s="13"/>
      <c r="F39" s="13"/>
      <c r="G39" s="1">
        <f t="shared" si="0"/>
        <v>-24</v>
      </c>
      <c r="H39" s="12">
        <f t="shared" si="1"/>
        <v>-105468.24</v>
      </c>
    </row>
    <row r="40" spans="1:8" x14ac:dyDescent="0.25">
      <c r="A40" s="19" t="s">
        <v>101</v>
      </c>
      <c r="B40" s="12">
        <v>150.5</v>
      </c>
      <c r="C40" s="13">
        <v>45121</v>
      </c>
      <c r="D40" s="13">
        <v>45091</v>
      </c>
      <c r="E40" s="13"/>
      <c r="F40" s="13"/>
      <c r="G40" s="1">
        <f t="shared" si="0"/>
        <v>-30</v>
      </c>
      <c r="H40" s="12">
        <f t="shared" si="1"/>
        <v>-4515</v>
      </c>
    </row>
    <row r="41" spans="1:8" x14ac:dyDescent="0.25">
      <c r="A41" s="19" t="s">
        <v>102</v>
      </c>
      <c r="B41" s="12">
        <v>2016</v>
      </c>
      <c r="C41" s="13">
        <v>45100</v>
      </c>
      <c r="D41" s="13">
        <v>45091</v>
      </c>
      <c r="E41" s="13"/>
      <c r="F41" s="13"/>
      <c r="G41" s="1">
        <f t="shared" si="0"/>
        <v>-9</v>
      </c>
      <c r="H41" s="12">
        <f t="shared" si="1"/>
        <v>-18144</v>
      </c>
    </row>
    <row r="42" spans="1:8" x14ac:dyDescent="0.25">
      <c r="A42" s="19" t="s">
        <v>103</v>
      </c>
      <c r="B42" s="12">
        <v>2675.46</v>
      </c>
      <c r="C42" s="13">
        <v>45119</v>
      </c>
      <c r="D42" s="13">
        <v>45091</v>
      </c>
      <c r="E42" s="13"/>
      <c r="F42" s="13"/>
      <c r="G42" s="1">
        <f t="shared" si="0"/>
        <v>-28</v>
      </c>
      <c r="H42" s="12">
        <f t="shared" si="1"/>
        <v>-74912.88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32591.64</v>
      </c>
      <c r="C1">
        <f>COUNTA(A4:A353)</f>
        <v>19</v>
      </c>
      <c r="G1" s="16">
        <f>IF(B1&lt;&gt;0,H1/B1,0)</f>
        <v>-27.029671719496164</v>
      </c>
      <c r="H1" s="15">
        <f>SUM(H4:H353)</f>
        <v>-880941.33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104</v>
      </c>
      <c r="B4" s="12">
        <v>6132</v>
      </c>
      <c r="C4" s="13">
        <v>45147</v>
      </c>
      <c r="D4" s="13">
        <v>45117</v>
      </c>
      <c r="E4" s="13"/>
      <c r="F4" s="13"/>
      <c r="G4" s="1">
        <f>D4-C4-(F4-E4)</f>
        <v>-30</v>
      </c>
      <c r="H4" s="12">
        <f>B4*G4</f>
        <v>-183960</v>
      </c>
    </row>
    <row r="5" spans="1:8" x14ac:dyDescent="0.25">
      <c r="A5" s="19" t="s">
        <v>104</v>
      </c>
      <c r="B5" s="12">
        <v>4662</v>
      </c>
      <c r="C5" s="13">
        <v>45147</v>
      </c>
      <c r="D5" s="13">
        <v>45117</v>
      </c>
      <c r="E5" s="13"/>
      <c r="F5" s="13"/>
      <c r="G5" s="1">
        <f t="shared" ref="G5:G68" si="0">D5-C5-(F5-E5)</f>
        <v>-30</v>
      </c>
      <c r="H5" s="12">
        <f t="shared" ref="H5:H68" si="1">B5*G5</f>
        <v>-139860</v>
      </c>
    </row>
    <row r="6" spans="1:8" x14ac:dyDescent="0.25">
      <c r="A6" s="19" t="s">
        <v>104</v>
      </c>
      <c r="B6" s="12">
        <v>4914</v>
      </c>
      <c r="C6" s="13">
        <v>45147</v>
      </c>
      <c r="D6" s="13">
        <v>45117</v>
      </c>
      <c r="E6" s="13"/>
      <c r="F6" s="13"/>
      <c r="G6" s="1">
        <f t="shared" si="0"/>
        <v>-30</v>
      </c>
      <c r="H6" s="12">
        <f t="shared" si="1"/>
        <v>-147420</v>
      </c>
    </row>
    <row r="7" spans="1:8" x14ac:dyDescent="0.25">
      <c r="A7" s="19" t="s">
        <v>104</v>
      </c>
      <c r="B7" s="12">
        <v>6720</v>
      </c>
      <c r="C7" s="13">
        <v>45147</v>
      </c>
      <c r="D7" s="13">
        <v>45117</v>
      </c>
      <c r="E7" s="13"/>
      <c r="F7" s="13"/>
      <c r="G7" s="1">
        <f t="shared" si="0"/>
        <v>-30</v>
      </c>
      <c r="H7" s="12">
        <f t="shared" si="1"/>
        <v>-201600</v>
      </c>
    </row>
    <row r="8" spans="1:8" x14ac:dyDescent="0.25">
      <c r="A8" s="19" t="s">
        <v>105</v>
      </c>
      <c r="B8" s="12">
        <v>181.37</v>
      </c>
      <c r="C8" s="13">
        <v>45123</v>
      </c>
      <c r="D8" s="13">
        <v>45117</v>
      </c>
      <c r="E8" s="13"/>
      <c r="F8" s="13"/>
      <c r="G8" s="1">
        <f t="shared" si="0"/>
        <v>-6</v>
      </c>
      <c r="H8" s="12">
        <f t="shared" si="1"/>
        <v>-1088.22</v>
      </c>
    </row>
    <row r="9" spans="1:8" x14ac:dyDescent="0.25">
      <c r="A9" s="19" t="s">
        <v>106</v>
      </c>
      <c r="B9" s="12">
        <v>180.32</v>
      </c>
      <c r="C9" s="13">
        <v>45130</v>
      </c>
      <c r="D9" s="13">
        <v>45117</v>
      </c>
      <c r="E9" s="13"/>
      <c r="F9" s="13"/>
      <c r="G9" s="1">
        <f t="shared" si="0"/>
        <v>-13</v>
      </c>
      <c r="H9" s="12">
        <f t="shared" si="1"/>
        <v>-2344.16</v>
      </c>
    </row>
    <row r="10" spans="1:8" x14ac:dyDescent="0.25">
      <c r="A10" s="19" t="s">
        <v>107</v>
      </c>
      <c r="B10" s="12">
        <v>194</v>
      </c>
      <c r="C10" s="13">
        <v>45130</v>
      </c>
      <c r="D10" s="13">
        <v>45117</v>
      </c>
      <c r="E10" s="13"/>
      <c r="F10" s="13"/>
      <c r="G10" s="1">
        <f t="shared" si="0"/>
        <v>-13</v>
      </c>
      <c r="H10" s="12">
        <f t="shared" si="1"/>
        <v>-2522</v>
      </c>
    </row>
    <row r="11" spans="1:8" x14ac:dyDescent="0.25">
      <c r="A11" s="19" t="s">
        <v>108</v>
      </c>
      <c r="B11" s="12">
        <v>250</v>
      </c>
      <c r="C11" s="13">
        <v>45133</v>
      </c>
      <c r="D11" s="13">
        <v>45117</v>
      </c>
      <c r="E11" s="13"/>
      <c r="F11" s="13"/>
      <c r="G11" s="1">
        <f t="shared" si="0"/>
        <v>-16</v>
      </c>
      <c r="H11" s="12">
        <f t="shared" si="1"/>
        <v>-4000</v>
      </c>
    </row>
    <row r="12" spans="1:8" x14ac:dyDescent="0.25">
      <c r="A12" s="19" t="s">
        <v>109</v>
      </c>
      <c r="B12" s="12">
        <v>75.75</v>
      </c>
      <c r="C12" s="13">
        <v>45142</v>
      </c>
      <c r="D12" s="13">
        <v>45117</v>
      </c>
      <c r="E12" s="13"/>
      <c r="F12" s="13"/>
      <c r="G12" s="1">
        <f t="shared" si="0"/>
        <v>-25</v>
      </c>
      <c r="H12" s="12">
        <f t="shared" si="1"/>
        <v>-1893.75</v>
      </c>
    </row>
    <row r="13" spans="1:8" x14ac:dyDescent="0.25">
      <c r="A13" s="19" t="s">
        <v>110</v>
      </c>
      <c r="B13" s="12">
        <v>1845</v>
      </c>
      <c r="C13" s="13">
        <v>45144</v>
      </c>
      <c r="D13" s="13">
        <v>45132</v>
      </c>
      <c r="E13" s="13"/>
      <c r="F13" s="13"/>
      <c r="G13" s="1">
        <f t="shared" si="0"/>
        <v>-12</v>
      </c>
      <c r="H13" s="12">
        <f t="shared" si="1"/>
        <v>-22140</v>
      </c>
    </row>
    <row r="14" spans="1:8" x14ac:dyDescent="0.25">
      <c r="A14" s="19" t="s">
        <v>111</v>
      </c>
      <c r="B14" s="12">
        <v>1680</v>
      </c>
      <c r="C14" s="13">
        <v>45142</v>
      </c>
      <c r="D14" s="13">
        <v>45117</v>
      </c>
      <c r="E14" s="13"/>
      <c r="F14" s="13"/>
      <c r="G14" s="1">
        <f t="shared" si="0"/>
        <v>-25</v>
      </c>
      <c r="H14" s="12">
        <f t="shared" si="1"/>
        <v>-42000</v>
      </c>
    </row>
    <row r="15" spans="1:8" x14ac:dyDescent="0.25">
      <c r="A15" s="19" t="s">
        <v>112</v>
      </c>
      <c r="B15" s="12">
        <v>2100</v>
      </c>
      <c r="C15" s="13">
        <v>45144</v>
      </c>
      <c r="D15" s="13">
        <v>45117</v>
      </c>
      <c r="E15" s="13"/>
      <c r="F15" s="13"/>
      <c r="G15" s="1">
        <f t="shared" si="0"/>
        <v>-27</v>
      </c>
      <c r="H15" s="12">
        <f t="shared" si="1"/>
        <v>-56700</v>
      </c>
    </row>
    <row r="16" spans="1:8" x14ac:dyDescent="0.25">
      <c r="A16" s="19" t="s">
        <v>113</v>
      </c>
      <c r="B16" s="12">
        <v>185</v>
      </c>
      <c r="C16" s="13">
        <v>45154</v>
      </c>
      <c r="D16" s="13">
        <v>45132</v>
      </c>
      <c r="E16" s="13"/>
      <c r="F16" s="13"/>
      <c r="G16" s="1">
        <f t="shared" si="0"/>
        <v>-22</v>
      </c>
      <c r="H16" s="12">
        <f t="shared" si="1"/>
        <v>-4070</v>
      </c>
    </row>
    <row r="17" spans="1:8" x14ac:dyDescent="0.25">
      <c r="A17" s="19" t="s">
        <v>114</v>
      </c>
      <c r="B17" s="12">
        <v>1130</v>
      </c>
      <c r="C17" s="13">
        <v>45154</v>
      </c>
      <c r="D17" s="13">
        <v>45132</v>
      </c>
      <c r="E17" s="13"/>
      <c r="F17" s="13"/>
      <c r="G17" s="1">
        <f t="shared" si="0"/>
        <v>-22</v>
      </c>
      <c r="H17" s="12">
        <f t="shared" si="1"/>
        <v>-24860</v>
      </c>
    </row>
    <row r="18" spans="1:8" x14ac:dyDescent="0.25">
      <c r="A18" s="19" t="s">
        <v>115</v>
      </c>
      <c r="B18" s="12">
        <v>145</v>
      </c>
      <c r="C18" s="13">
        <v>45156</v>
      </c>
      <c r="D18" s="13">
        <v>45132</v>
      </c>
      <c r="E18" s="13"/>
      <c r="F18" s="13"/>
      <c r="G18" s="1">
        <f t="shared" si="0"/>
        <v>-24</v>
      </c>
      <c r="H18" s="12">
        <f t="shared" si="1"/>
        <v>-3480</v>
      </c>
    </row>
    <row r="19" spans="1:8" x14ac:dyDescent="0.25">
      <c r="A19" s="19" t="s">
        <v>116</v>
      </c>
      <c r="B19" s="12">
        <v>390</v>
      </c>
      <c r="C19" s="13">
        <v>45164</v>
      </c>
      <c r="D19" s="13">
        <v>45166</v>
      </c>
      <c r="E19" s="13"/>
      <c r="F19" s="13"/>
      <c r="G19" s="1">
        <f t="shared" si="0"/>
        <v>2</v>
      </c>
      <c r="H19" s="12">
        <f t="shared" si="1"/>
        <v>780</v>
      </c>
    </row>
    <row r="20" spans="1:8" x14ac:dyDescent="0.25">
      <c r="A20" s="19" t="s">
        <v>117</v>
      </c>
      <c r="B20" s="12">
        <v>1650</v>
      </c>
      <c r="C20" s="13">
        <v>45191</v>
      </c>
      <c r="D20" s="13">
        <v>45166</v>
      </c>
      <c r="E20" s="13"/>
      <c r="F20" s="13"/>
      <c r="G20" s="1">
        <f t="shared" si="0"/>
        <v>-25</v>
      </c>
      <c r="H20" s="12">
        <f t="shared" si="1"/>
        <v>-41250</v>
      </c>
    </row>
    <row r="21" spans="1:8" x14ac:dyDescent="0.25">
      <c r="A21" s="19" t="s">
        <v>118</v>
      </c>
      <c r="B21" s="12">
        <v>99</v>
      </c>
      <c r="C21" s="13">
        <v>45191</v>
      </c>
      <c r="D21" s="13">
        <v>45166</v>
      </c>
      <c r="E21" s="13"/>
      <c r="F21" s="13"/>
      <c r="G21" s="1">
        <f t="shared" si="0"/>
        <v>-25</v>
      </c>
      <c r="H21" s="12">
        <f t="shared" si="1"/>
        <v>-2475</v>
      </c>
    </row>
    <row r="22" spans="1:8" x14ac:dyDescent="0.25">
      <c r="A22" s="19" t="s">
        <v>118</v>
      </c>
      <c r="B22" s="12">
        <v>58.2</v>
      </c>
      <c r="C22" s="13">
        <v>45191</v>
      </c>
      <c r="D22" s="13">
        <v>45190</v>
      </c>
      <c r="E22" s="13"/>
      <c r="F22" s="13"/>
      <c r="G22" s="1">
        <f t="shared" si="0"/>
        <v>-1</v>
      </c>
      <c r="H22" s="12">
        <f t="shared" si="1"/>
        <v>-58.2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2023-10-12T10:07:14Z</dcterms:modified>
</cp:coreProperties>
</file>