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24226"/>
  <xr:revisionPtr revIDLastSave="0" documentId="13_ncr:1_{64B9599A-6DE5-4250-B6F8-46D5CFC5E757}" xr6:coauthVersionLast="45" xr6:coauthVersionMax="46" xr10:uidLastSave="{00000000-0000-0000-0000-000000000000}"/>
  <bookViews>
    <workbookView xWindow="4020" yWindow="3060" windowWidth="21420" windowHeight="11385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8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H15" i="3"/>
  <c r="G15" i="3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14" i="2"/>
  <c r="H11" i="2"/>
  <c r="H1" i="2" l="1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<sst xmlns="http://schemas.openxmlformats.org/spreadsheetml/2006/main" count="177" uniqueCount="150">
  <si>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</si>
  <si>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</si>
  <si>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</si>
  <si>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</si>
  <si>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</si>
  <si>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</si>
  <si>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</si>
  <si>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</si>
  <si>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</si>
  <si>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</si>
  <si>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</si>
  <si>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</si>
  <si>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</si>
  <si>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</si>
  <si>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</si>
  <si>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</si>
  <si>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</si>
  <si>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</si>
  <si>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</si>
  <si>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</si>
  <si>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 COMPRENSIVO V.LE EUROPA</t>
  </si>
  <si>
    <t>20060 GESSATE (MI) V.LE EUROPA, 2 C.F. 91546530154 C.M. MIIC8A6001</t>
  </si>
  <si>
    <t>2046 del 30/11/2021</t>
  </si>
  <si>
    <t>716/E del 09/12/2021</t>
  </si>
  <si>
    <t>47684 del 16/12/2021</t>
  </si>
  <si>
    <t>1069PA del 24/12/2021</t>
  </si>
  <si>
    <t>257/01 del 20/12/2021</t>
  </si>
  <si>
    <t>2294 del 22/12/2021</t>
  </si>
  <si>
    <t>220306/E del 19/01/2022</t>
  </si>
  <si>
    <t>7091/P del 31/12/2021</t>
  </si>
  <si>
    <t>2022/1/22 PA del 26/01/2022</t>
  </si>
  <si>
    <t>V3-30564 del 30/11/2021</t>
  </si>
  <si>
    <t>03454/2021-PA del 31/12/2021</t>
  </si>
  <si>
    <t>8Z00026659 del 12/01/2022</t>
  </si>
  <si>
    <t>2021/1/429 PA del 30/11/2021</t>
  </si>
  <si>
    <t>0000000231/PA del 27/01/2022</t>
  </si>
  <si>
    <t>2022-V4-2200007 del 27/01/2022</t>
  </si>
  <si>
    <t>0000000905/PA del 03/02/2022</t>
  </si>
  <si>
    <t>200 del 31/01/2022</t>
  </si>
  <si>
    <t>36/2022 del 01/02/2022</t>
  </si>
  <si>
    <t>V3-3919 del 01/02/2022</t>
  </si>
  <si>
    <t>V3-3858 del 31/01/2022</t>
  </si>
  <si>
    <t>00206/2022-PA del 31/01/2022</t>
  </si>
  <si>
    <t>77/A del 10/02/2022</t>
  </si>
  <si>
    <t>160/E del 22/02/2022</t>
  </si>
  <si>
    <t>V2/513540 del 25/02/2022</t>
  </si>
  <si>
    <t>V3-6618 del 01/03/2022</t>
  </si>
  <si>
    <t>V3-4285 del 04/02/2022</t>
  </si>
  <si>
    <t>141/A del 28/02/2022</t>
  </si>
  <si>
    <t>00534/2022-PA del 28/02/2022</t>
  </si>
  <si>
    <t>8Z00119441 del 10/03/2022</t>
  </si>
  <si>
    <t>232/PA del 08/03/2022</t>
  </si>
  <si>
    <t>39/001 del 23/03/2022</t>
  </si>
  <si>
    <t>324/EL del 22/03/2022</t>
  </si>
  <si>
    <t>E101 del 30/03/2022</t>
  </si>
  <si>
    <t>100/01 del 30/03/2022</t>
  </si>
  <si>
    <t>1710/P del 31/03/2022</t>
  </si>
  <si>
    <t>V3-10556 del 30/03/2022</t>
  </si>
  <si>
    <t>00901/2022-PA del 31/03/2022</t>
  </si>
  <si>
    <t>33 del 07/04/2022</t>
  </si>
  <si>
    <t>06.EL/2022 del 05/04/2022</t>
  </si>
  <si>
    <t>07.EL/2022 del 07/04/2022</t>
  </si>
  <si>
    <t>FATTPA 3_22 del 04/04/2022</t>
  </si>
  <si>
    <t>000061/FE del 31/03/2022</t>
  </si>
  <si>
    <t>000062/FE del 31/03/2022</t>
  </si>
  <si>
    <t>000060/FE del 31/03/2022</t>
  </si>
  <si>
    <t>000063/FE del 31/03/2022</t>
  </si>
  <si>
    <t>000064/FE del 31/03/2022</t>
  </si>
  <si>
    <t>FS/345 del 31/03/2022</t>
  </si>
  <si>
    <t>2117/FVIAC del 03/03/2022</t>
  </si>
  <si>
    <t>1710000176 del 13/04/2022</t>
  </si>
  <si>
    <t>00009PK del 06/04/2022</t>
  </si>
  <si>
    <t>00010PK del 06/04/2022</t>
  </si>
  <si>
    <t>11.EL/2022 del 14/04/2022</t>
  </si>
  <si>
    <t>22 del 04/04/2022</t>
  </si>
  <si>
    <t>V3-12622 del 21/04/2022</t>
  </si>
  <si>
    <t>17.EL/2022 del 30/04/2022</t>
  </si>
  <si>
    <t>20.EL/2022 del 04/05/2022</t>
  </si>
  <si>
    <t>21.EL/2022 del 05/05/2022</t>
  </si>
  <si>
    <t>22.EL/2022 del 09/05/2022</t>
  </si>
  <si>
    <t>23.EL/2022 del 09/05/2022</t>
  </si>
  <si>
    <t>16.EL/2022 del 30/04/2022</t>
  </si>
  <si>
    <t>01345/2022-PA del 30/04/2022</t>
  </si>
  <si>
    <t>39 del 05/05/2022</t>
  </si>
  <si>
    <t>4/2022/PA del 29/04/2022</t>
  </si>
  <si>
    <t>FT  001241 del 30/04/2022</t>
  </si>
  <si>
    <t>V3-13167 del 27/04/2022</t>
  </si>
  <si>
    <t>2022-V4-2200041 del 27/04/2022</t>
  </si>
  <si>
    <t>85 del 14/04/2022</t>
  </si>
  <si>
    <t>12/PA del 03/05/2022</t>
  </si>
  <si>
    <t>FATTPA 21_22 del 04/05/2022</t>
  </si>
  <si>
    <t>7/09 del 11/05/2022</t>
  </si>
  <si>
    <t>29.EL/2022 del 16/05/2022</t>
  </si>
  <si>
    <t>28.EL/2022 del 16/05/2022</t>
  </si>
  <si>
    <t>27.EL/2022 del 12/05/2022</t>
  </si>
  <si>
    <t>26.EL/2022 del 12/05/2022</t>
  </si>
  <si>
    <t>8Z00253928 del 12/05/2022</t>
  </si>
  <si>
    <t>4/15 del 13/05/2022</t>
  </si>
  <si>
    <t>V3-15700 del 13/05/2022</t>
  </si>
  <si>
    <t>V3-15701 del 13/05/2022</t>
  </si>
  <si>
    <t>2/09 del 13/05/2022</t>
  </si>
  <si>
    <t>70/001 del 06/05/2022</t>
  </si>
  <si>
    <t>82/001 del 13/05/2022</t>
  </si>
  <si>
    <t>V1  748/22 del 20/05/2022</t>
  </si>
  <si>
    <t>37 del 26/05/2022</t>
  </si>
  <si>
    <t>FATTPA 28_22 del 19/05/2022</t>
  </si>
  <si>
    <t>V1  594/22 del 29/04/2022</t>
  </si>
  <si>
    <t>127 del 27/05/2022</t>
  </si>
  <si>
    <t>46.EL/2022 del 31/05/2022</t>
  </si>
  <si>
    <t>45.EL/2022 del 31/05/2022</t>
  </si>
  <si>
    <t>43.EL/2022 del 31/05/2022</t>
  </si>
  <si>
    <t>34.EL/2022 del 31/05/2022</t>
  </si>
  <si>
    <t>32.EL/2022 del 31/05/2022</t>
  </si>
  <si>
    <t>33.EL/2022 del 31/05/2022</t>
  </si>
  <si>
    <t>35.EL/2022 del 31/05/2022</t>
  </si>
  <si>
    <t>44.EL/2022 del 31/05/2022</t>
  </si>
  <si>
    <t>17/22 del 31/05/2022</t>
  </si>
  <si>
    <t>42.EL/2022 del 31/05/2022</t>
  </si>
  <si>
    <t>3834/P del 31/05/2022</t>
  </si>
  <si>
    <t>145 del 31/05/2022</t>
  </si>
  <si>
    <t>178 del 24/05/2022</t>
  </si>
  <si>
    <t>188 del 26/05/2022</t>
  </si>
  <si>
    <t>02096/22 del 30/05/2022</t>
  </si>
  <si>
    <t>2022/1/207 PA del 31/05/2022</t>
  </si>
  <si>
    <t>11/PA del 17/05/2022</t>
  </si>
  <si>
    <t>01653/2022-PA del 31/05/2022</t>
  </si>
  <si>
    <t>42 del 23/05/2022</t>
  </si>
  <si>
    <t>25/PA del 26/05/2022</t>
  </si>
  <si>
    <t>13/PA del 07/06/2022</t>
  </si>
  <si>
    <t>58/V del 09/06/2022</t>
  </si>
  <si>
    <t>57/V del 09/06/2022</t>
  </si>
  <si>
    <t>2022-V4-2200054 del 22/06/2022</t>
  </si>
  <si>
    <t>0000001667/PA del 13/06/2022</t>
  </si>
  <si>
    <t>19/PA del 15/06/2022</t>
  </si>
  <si>
    <t>496/PA del 22/06/2022</t>
  </si>
  <si>
    <t>V3-19295 del 16/06/2022</t>
  </si>
  <si>
    <t>99 del 14/06/2022</t>
  </si>
  <si>
    <t>100 del 14/06/2022</t>
  </si>
  <si>
    <t>FATTPA 2_22 del 23/06/2022</t>
  </si>
  <si>
    <t>FATTPA 10_22 del 28/06/2022</t>
  </si>
  <si>
    <t>FATTPA 3_22 del 30/06/2022</t>
  </si>
  <si>
    <t>957/01 del 24/06/2022</t>
  </si>
  <si>
    <t>51.EL/2022 del 30/06/2022</t>
  </si>
  <si>
    <t>01970/2022-PA del 30/06/2022</t>
  </si>
  <si>
    <t>27/PA del 09/07/2022</t>
  </si>
  <si>
    <t>2022    75/F del 05/07/2022</t>
  </si>
  <si>
    <t>V3-20415 del 30/06/2022</t>
  </si>
  <si>
    <t>FPA 2/22 del 01/07/2022</t>
  </si>
  <si>
    <t>14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</si>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</sst>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129</v>
      </c>
      <c r="B9" s="35"/>
      <c r="C9" s="34">
        <f>SUM(C13:C16)</f>
        <v>154695.43</v>
      </c>
      <c r="D9" s="35"/>
      <c r="E9" s="40">
        <f>('Trimestre 1'!H1+'Trimestre 2'!H1+'Trimestre 3'!H1+'Trimestre 4'!H1)/C9</f>
        <v>-18.3553858701579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31</v>
      </c>
      <c r="C13" s="29">
        <f>'Trimestre 1'!B1</f>
        <v>20667.180000000004</v>
      </c>
      <c r="D13" s="29">
        <f>'Trimestre 1'!G1</f>
        <v>-13.622832916730777</v>
      </c>
      <c r="E13" s="29">
        <v>90083.94</v>
      </c>
      <c r="F13" s="33" t="s">
        <v>148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87</v>
      </c>
      <c r="C14" s="29">
        <f>'Trimestre 2'!B1</f>
        <v>125442.22</v>
      </c>
      <c r="D14" s="29">
        <f>'Trimestre 2'!G1</f>
        <v>-19.194811523584328</v>
      </c>
      <c r="E14" s="29">
        <v>121626.5</v>
      </c>
      <c r="F14" s="33" t="s">
        <v>149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11</v>
      </c>
      <c r="C15" s="29">
        <f>'Trimestre 3'!B1</f>
        <v>8586.0299999999988</v>
      </c>
      <c r="D15" s="29">
        <f>'Trimestre 3'!G1</f>
        <v>-17.482934487766759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20667.180000000004</v>
      </c>
      <c r="C1">
        <f>COUNTA(A4:A353)</f>
        <v>31</v>
      </c>
      <c r="G1" s="16">
        <f>IF(B1&lt;&gt;0,H1/B1,0)</f>
        <v>-13.622832916730777</v>
      </c>
      <c r="H1" s="15">
        <f>SUM(H4:H353)</f>
        <v>-281545.54000000004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1628.2</v>
      </c>
      <c r="C4" s="13">
        <v>44580</v>
      </c>
      <c r="D4" s="13">
        <v>44581</v>
      </c>
      <c r="E4" s="13"/>
      <c r="F4" s="13"/>
      <c r="G4" s="1">
        <f>D4-C4-(F4-E4)</f>
        <v>1</v>
      </c>
      <c r="H4" s="12">
        <f>B4*G4</f>
        <v>1628.2</v>
      </c>
    </row>
    <row r="5" spans="1:8" x14ac:dyDescent="0.25">
      <c r="A5" s="19" t="s">
        <v>23</v>
      </c>
      <c r="B5" s="12">
        <v>578</v>
      </c>
      <c r="C5" s="13">
        <v>44580</v>
      </c>
      <c r="D5" s="13">
        <v>44592</v>
      </c>
      <c r="E5" s="13"/>
      <c r="F5" s="13"/>
      <c r="G5" s="1">
        <f t="shared" ref="G5:G68" si="0">D5-C5-(F5-E5)</f>
        <v>12</v>
      </c>
      <c r="H5" s="12">
        <f t="shared" ref="H5:H68" si="1">B5*G5</f>
        <v>6936</v>
      </c>
    </row>
    <row r="6" spans="1:8" x14ac:dyDescent="0.25">
      <c r="A6" s="19" t="s">
        <v>24</v>
      </c>
      <c r="B6" s="12">
        <v>552</v>
      </c>
      <c r="C6" s="13">
        <v>44583</v>
      </c>
      <c r="D6" s="13">
        <v>44581</v>
      </c>
      <c r="E6" s="13"/>
      <c r="F6" s="13"/>
      <c r="G6" s="1">
        <f t="shared" si="0"/>
        <v>-2</v>
      </c>
      <c r="H6" s="12">
        <f t="shared" si="1"/>
        <v>-1104</v>
      </c>
    </row>
    <row r="7" spans="1:8" x14ac:dyDescent="0.25">
      <c r="A7" s="19" t="s">
        <v>25</v>
      </c>
      <c r="B7" s="12">
        <v>522.5</v>
      </c>
      <c r="C7" s="13">
        <v>44587</v>
      </c>
      <c r="D7" s="13">
        <v>44581</v>
      </c>
      <c r="E7" s="13"/>
      <c r="F7" s="13"/>
      <c r="G7" s="1">
        <f t="shared" si="0"/>
        <v>-6</v>
      </c>
      <c r="H7" s="12">
        <f t="shared" si="1"/>
        <v>-3135</v>
      </c>
    </row>
    <row r="8" spans="1:8" x14ac:dyDescent="0.25">
      <c r="A8" s="19" t="s">
        <v>26</v>
      </c>
      <c r="B8" s="12">
        <v>40</v>
      </c>
      <c r="C8" s="13">
        <v>44583</v>
      </c>
      <c r="D8" s="13">
        <v>44581</v>
      </c>
      <c r="E8" s="13"/>
      <c r="F8" s="13"/>
      <c r="G8" s="1">
        <f t="shared" si="0"/>
        <v>-2</v>
      </c>
      <c r="H8" s="12">
        <f t="shared" si="1"/>
        <v>-80</v>
      </c>
    </row>
    <row r="9" spans="1:8" x14ac:dyDescent="0.25">
      <c r="A9" s="19" t="s">
        <v>27</v>
      </c>
      <c r="B9" s="12">
        <v>942.5</v>
      </c>
      <c r="C9" s="13">
        <v>44587</v>
      </c>
      <c r="D9" s="13">
        <v>44581</v>
      </c>
      <c r="E9" s="13"/>
      <c r="F9" s="13"/>
      <c r="G9" s="1">
        <f t="shared" si="0"/>
        <v>-6</v>
      </c>
      <c r="H9" s="12">
        <f t="shared" si="1"/>
        <v>-5655</v>
      </c>
    </row>
    <row r="10" spans="1:8" x14ac:dyDescent="0.25">
      <c r="A10" s="19" t="s">
        <v>28</v>
      </c>
      <c r="B10" s="12">
        <v>1155</v>
      </c>
      <c r="C10" s="13">
        <v>44611</v>
      </c>
      <c r="D10" s="13">
        <v>44581</v>
      </c>
      <c r="E10" s="13"/>
      <c r="F10" s="13"/>
      <c r="G10" s="1">
        <f t="shared" si="0"/>
        <v>-30</v>
      </c>
      <c r="H10" s="12">
        <f t="shared" si="1"/>
        <v>-34650</v>
      </c>
    </row>
    <row r="11" spans="1:8" x14ac:dyDescent="0.25">
      <c r="A11" s="19" t="s">
        <v>29</v>
      </c>
      <c r="B11" s="12">
        <v>269.43</v>
      </c>
      <c r="C11" s="13">
        <v>44601</v>
      </c>
      <c r="D11" s="13">
        <v>44592</v>
      </c>
      <c r="E11" s="13"/>
      <c r="F11" s="13"/>
      <c r="G11" s="1">
        <f t="shared" si="0"/>
        <v>-9</v>
      </c>
      <c r="H11" s="12">
        <f t="shared" si="1"/>
        <v>-2424.87</v>
      </c>
    </row>
    <row r="12" spans="1:8" x14ac:dyDescent="0.25">
      <c r="A12" s="19" t="s">
        <v>30</v>
      </c>
      <c r="B12" s="12">
        <v>1041</v>
      </c>
      <c r="C12" s="13">
        <v>44580</v>
      </c>
      <c r="D12" s="13">
        <v>44581</v>
      </c>
      <c r="E12" s="13"/>
      <c r="F12" s="13"/>
      <c r="G12" s="1">
        <f t="shared" si="0"/>
        <v>1</v>
      </c>
      <c r="H12" s="12">
        <f t="shared" si="1"/>
        <v>1041</v>
      </c>
    </row>
    <row r="13" spans="1:8" x14ac:dyDescent="0.25">
      <c r="A13" s="19" t="s">
        <v>31</v>
      </c>
      <c r="B13" s="12">
        <v>1942.5</v>
      </c>
      <c r="C13" s="13">
        <v>44601</v>
      </c>
      <c r="D13" s="13">
        <v>44581</v>
      </c>
      <c r="E13" s="13"/>
      <c r="F13" s="13"/>
      <c r="G13" s="1">
        <f t="shared" si="0"/>
        <v>-20</v>
      </c>
      <c r="H13" s="12">
        <f t="shared" si="1"/>
        <v>-38850</v>
      </c>
    </row>
    <row r="14" spans="1:8" x14ac:dyDescent="0.25">
      <c r="A14" s="19" t="s">
        <v>32</v>
      </c>
      <c r="B14" s="12">
        <v>74.55</v>
      </c>
      <c r="C14" s="13">
        <v>44601</v>
      </c>
      <c r="D14" s="13">
        <v>44581</v>
      </c>
      <c r="E14" s="13"/>
      <c r="F14" s="13"/>
      <c r="G14" s="1">
        <f t="shared" si="0"/>
        <v>-20</v>
      </c>
      <c r="H14" s="12">
        <f t="shared" si="1"/>
        <v>-1491</v>
      </c>
    </row>
    <row r="15" spans="1:8" x14ac:dyDescent="0.25">
      <c r="A15" s="19" t="s">
        <v>33</v>
      </c>
      <c r="B15" s="12">
        <v>140</v>
      </c>
      <c r="C15" s="13">
        <v>44608</v>
      </c>
      <c r="D15" s="13">
        <v>44581</v>
      </c>
      <c r="E15" s="13"/>
      <c r="F15" s="13"/>
      <c r="G15" s="1">
        <f t="shared" si="0"/>
        <v>-27</v>
      </c>
      <c r="H15" s="12">
        <f t="shared" si="1"/>
        <v>-3780</v>
      </c>
    </row>
    <row r="16" spans="1:8" x14ac:dyDescent="0.25">
      <c r="A16" s="19" t="s">
        <v>34</v>
      </c>
      <c r="B16" s="12">
        <v>1041</v>
      </c>
      <c r="C16" s="13">
        <v>44622</v>
      </c>
      <c r="D16" s="13">
        <v>44628</v>
      </c>
      <c r="E16" s="13"/>
      <c r="F16" s="13"/>
      <c r="G16" s="1">
        <f t="shared" si="0"/>
        <v>6</v>
      </c>
      <c r="H16" s="12">
        <f t="shared" si="1"/>
        <v>6246</v>
      </c>
    </row>
    <row r="17" spans="1:8" x14ac:dyDescent="0.25">
      <c r="A17" s="19" t="s">
        <v>35</v>
      </c>
      <c r="B17" s="12">
        <v>560</v>
      </c>
      <c r="C17" s="13">
        <v>44619</v>
      </c>
      <c r="D17" s="13">
        <v>44628</v>
      </c>
      <c r="E17" s="13"/>
      <c r="F17" s="13"/>
      <c r="G17" s="1">
        <f t="shared" si="0"/>
        <v>9</v>
      </c>
      <c r="H17" s="12">
        <f t="shared" si="1"/>
        <v>5040</v>
      </c>
    </row>
    <row r="18" spans="1:8" x14ac:dyDescent="0.25">
      <c r="A18" s="19" t="s">
        <v>36</v>
      </c>
      <c r="B18" s="12">
        <v>1650</v>
      </c>
      <c r="C18" s="13">
        <v>44622</v>
      </c>
      <c r="D18" s="13">
        <v>44628</v>
      </c>
      <c r="E18" s="13"/>
      <c r="F18" s="13"/>
      <c r="G18" s="1">
        <f t="shared" si="0"/>
        <v>6</v>
      </c>
      <c r="H18" s="12">
        <f t="shared" si="1"/>
        <v>9900</v>
      </c>
    </row>
    <row r="19" spans="1:8" x14ac:dyDescent="0.25">
      <c r="A19" s="19" t="s">
        <v>37</v>
      </c>
      <c r="B19" s="12">
        <v>1200</v>
      </c>
      <c r="C19" s="13">
        <v>44629</v>
      </c>
      <c r="D19" s="13">
        <v>44601</v>
      </c>
      <c r="E19" s="13"/>
      <c r="F19" s="13"/>
      <c r="G19" s="1">
        <f t="shared" si="0"/>
        <v>-28</v>
      </c>
      <c r="H19" s="12">
        <f t="shared" si="1"/>
        <v>-33600</v>
      </c>
    </row>
    <row r="20" spans="1:8" x14ac:dyDescent="0.25">
      <c r="A20" s="19" t="s">
        <v>38</v>
      </c>
      <c r="B20" s="12">
        <v>1575.91</v>
      </c>
      <c r="C20" s="13">
        <v>44629</v>
      </c>
      <c r="D20" s="13">
        <v>44601</v>
      </c>
      <c r="E20" s="13"/>
      <c r="F20" s="13"/>
      <c r="G20" s="1">
        <f t="shared" si="0"/>
        <v>-28</v>
      </c>
      <c r="H20" s="12">
        <f t="shared" si="1"/>
        <v>-44125.48</v>
      </c>
    </row>
    <row r="21" spans="1:8" x14ac:dyDescent="0.25">
      <c r="A21" s="19" t="s">
        <v>39</v>
      </c>
      <c r="B21" s="12">
        <v>750</v>
      </c>
      <c r="C21" s="13">
        <v>44624</v>
      </c>
      <c r="D21" s="13">
        <v>44601</v>
      </c>
      <c r="E21" s="13"/>
      <c r="F21" s="13"/>
      <c r="G21" s="1">
        <f t="shared" si="0"/>
        <v>-23</v>
      </c>
      <c r="H21" s="12">
        <f t="shared" si="1"/>
        <v>-17250</v>
      </c>
    </row>
    <row r="22" spans="1:8" x14ac:dyDescent="0.25">
      <c r="A22" s="19" t="s">
        <v>40</v>
      </c>
      <c r="B22" s="12">
        <v>58.97</v>
      </c>
      <c r="C22" s="13">
        <v>44629</v>
      </c>
      <c r="D22" s="13">
        <v>44601</v>
      </c>
      <c r="E22" s="13"/>
      <c r="F22" s="13"/>
      <c r="G22" s="1">
        <f t="shared" si="0"/>
        <v>-28</v>
      </c>
      <c r="H22" s="12">
        <f t="shared" si="1"/>
        <v>-1651.1599999999999</v>
      </c>
    </row>
    <row r="23" spans="1:8" x14ac:dyDescent="0.25">
      <c r="A23" s="19" t="s">
        <v>41</v>
      </c>
      <c r="B23" s="12">
        <v>983.56</v>
      </c>
      <c r="C23" s="13">
        <v>44657</v>
      </c>
      <c r="D23" s="13">
        <v>44601</v>
      </c>
      <c r="E23" s="13"/>
      <c r="F23" s="13"/>
      <c r="G23" s="1">
        <f t="shared" si="0"/>
        <v>-56</v>
      </c>
      <c r="H23" s="12">
        <f t="shared" si="1"/>
        <v>-55079.360000000001</v>
      </c>
    </row>
    <row r="24" spans="1:8" x14ac:dyDescent="0.25">
      <c r="A24" s="19" t="s">
        <v>42</v>
      </c>
      <c r="B24" s="12">
        <v>4.5</v>
      </c>
      <c r="C24" s="13">
        <v>44624</v>
      </c>
      <c r="D24" s="13">
        <v>44601</v>
      </c>
      <c r="E24" s="13"/>
      <c r="F24" s="13"/>
      <c r="G24" s="1">
        <f t="shared" si="0"/>
        <v>-23</v>
      </c>
      <c r="H24" s="12">
        <f t="shared" si="1"/>
        <v>-103.5</v>
      </c>
    </row>
    <row r="25" spans="1:8" x14ac:dyDescent="0.25">
      <c r="A25" s="19" t="s">
        <v>43</v>
      </c>
      <c r="B25" s="12">
        <v>780</v>
      </c>
      <c r="C25" s="13">
        <v>44637</v>
      </c>
      <c r="D25" s="13">
        <v>44613</v>
      </c>
      <c r="E25" s="13"/>
      <c r="F25" s="13"/>
      <c r="G25" s="1">
        <f t="shared" si="0"/>
        <v>-24</v>
      </c>
      <c r="H25" s="12">
        <f t="shared" si="1"/>
        <v>-18720</v>
      </c>
    </row>
    <row r="26" spans="1:8" x14ac:dyDescent="0.25">
      <c r="A26" s="19" t="s">
        <v>44</v>
      </c>
      <c r="B26" s="12">
        <v>1060</v>
      </c>
      <c r="C26" s="13">
        <v>44646</v>
      </c>
      <c r="D26" s="13">
        <v>44628</v>
      </c>
      <c r="E26" s="13"/>
      <c r="F26" s="13"/>
      <c r="G26" s="1">
        <f t="shared" si="0"/>
        <v>-18</v>
      </c>
      <c r="H26" s="12">
        <f t="shared" si="1"/>
        <v>-19080</v>
      </c>
    </row>
    <row r="27" spans="1:8" x14ac:dyDescent="0.25">
      <c r="A27" s="19" t="s">
        <v>45</v>
      </c>
      <c r="B27" s="12">
        <v>421.4</v>
      </c>
      <c r="C27" s="13">
        <v>44650</v>
      </c>
      <c r="D27" s="13">
        <v>44628</v>
      </c>
      <c r="E27" s="13"/>
      <c r="F27" s="13"/>
      <c r="G27" s="1">
        <f t="shared" si="0"/>
        <v>-22</v>
      </c>
      <c r="H27" s="12">
        <f t="shared" si="1"/>
        <v>-9270.7999999999993</v>
      </c>
    </row>
    <row r="28" spans="1:8" x14ac:dyDescent="0.25">
      <c r="A28" s="19" t="s">
        <v>46</v>
      </c>
      <c r="B28" s="12">
        <v>215.16</v>
      </c>
      <c r="C28" s="13">
        <v>44654</v>
      </c>
      <c r="D28" s="13">
        <v>44628</v>
      </c>
      <c r="E28" s="13"/>
      <c r="F28" s="13"/>
      <c r="G28" s="1">
        <f t="shared" si="0"/>
        <v>-26</v>
      </c>
      <c r="H28" s="12">
        <f t="shared" si="1"/>
        <v>-5594.16</v>
      </c>
    </row>
    <row r="29" spans="1:8" x14ac:dyDescent="0.25">
      <c r="A29" s="19" t="s">
        <v>47</v>
      </c>
      <c r="B29" s="12">
        <v>31.81</v>
      </c>
      <c r="C29" s="13">
        <v>44629</v>
      </c>
      <c r="D29" s="13">
        <v>44628</v>
      </c>
      <c r="E29" s="13"/>
      <c r="F29" s="13"/>
      <c r="G29" s="1">
        <f t="shared" si="0"/>
        <v>-1</v>
      </c>
      <c r="H29" s="12">
        <f t="shared" si="1"/>
        <v>-31.81</v>
      </c>
    </row>
    <row r="30" spans="1:8" x14ac:dyDescent="0.25">
      <c r="A30" s="19" t="s">
        <v>48</v>
      </c>
      <c r="B30" s="12">
        <v>1170</v>
      </c>
      <c r="C30" s="13">
        <v>44659</v>
      </c>
      <c r="D30" s="13">
        <v>44649</v>
      </c>
      <c r="E30" s="13"/>
      <c r="F30" s="13"/>
      <c r="G30" s="1">
        <f t="shared" si="0"/>
        <v>-10</v>
      </c>
      <c r="H30" s="12">
        <f t="shared" si="1"/>
        <v>-11700</v>
      </c>
    </row>
    <row r="31" spans="1:8" x14ac:dyDescent="0.25">
      <c r="A31" s="19" t="s">
        <v>49</v>
      </c>
      <c r="B31" s="12">
        <v>20.5</v>
      </c>
      <c r="C31" s="13">
        <v>44654</v>
      </c>
      <c r="D31" s="13">
        <v>44649</v>
      </c>
      <c r="E31" s="13"/>
      <c r="F31" s="13"/>
      <c r="G31" s="1">
        <f t="shared" si="0"/>
        <v>-5</v>
      </c>
      <c r="H31" s="12">
        <f t="shared" si="1"/>
        <v>-102.5</v>
      </c>
    </row>
    <row r="32" spans="1:8" x14ac:dyDescent="0.25">
      <c r="A32" s="19" t="s">
        <v>50</v>
      </c>
      <c r="B32" s="12">
        <v>140</v>
      </c>
      <c r="C32" s="13">
        <v>44664</v>
      </c>
      <c r="D32" s="13">
        <v>44649</v>
      </c>
      <c r="E32" s="13"/>
      <c r="F32" s="13"/>
      <c r="G32" s="1">
        <f t="shared" si="0"/>
        <v>-15</v>
      </c>
      <c r="H32" s="12">
        <f t="shared" si="1"/>
        <v>-2100</v>
      </c>
    </row>
    <row r="33" spans="1:8" x14ac:dyDescent="0.25">
      <c r="A33" s="19" t="s">
        <v>51</v>
      </c>
      <c r="B33" s="12">
        <v>20.49</v>
      </c>
      <c r="C33" s="13">
        <v>44659</v>
      </c>
      <c r="D33" s="13">
        <v>44649</v>
      </c>
      <c r="E33" s="13"/>
      <c r="F33" s="13"/>
      <c r="G33" s="1">
        <f t="shared" si="0"/>
        <v>-10</v>
      </c>
      <c r="H33" s="12">
        <f t="shared" si="1"/>
        <v>-204.89999999999998</v>
      </c>
    </row>
    <row r="34" spans="1:8" x14ac:dyDescent="0.25">
      <c r="A34" s="19" t="s">
        <v>52</v>
      </c>
      <c r="B34" s="12">
        <v>98.2</v>
      </c>
      <c r="C34" s="13">
        <v>44675</v>
      </c>
      <c r="D34" s="13">
        <v>44649</v>
      </c>
      <c r="E34" s="13"/>
      <c r="F34" s="13"/>
      <c r="G34" s="1">
        <f t="shared" si="0"/>
        <v>-26</v>
      </c>
      <c r="H34" s="12">
        <f t="shared" si="1"/>
        <v>-2553.2000000000003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125442.22</v>
      </c>
      <c r="C1">
        <f>COUNTA(A4:A353)</f>
        <v>87</v>
      </c>
      <c r="G1" s="16">
        <f>IF(B1&lt;&gt;0,H1/B1,0)</f>
        <v>-19.194811523584328</v>
      </c>
      <c r="H1" s="15">
        <f>SUM(H4:H353)</f>
        <v>-2407839.7700000005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53</v>
      </c>
      <c r="B4" s="12">
        <v>410</v>
      </c>
      <c r="C4" s="13">
        <v>44675</v>
      </c>
      <c r="D4" s="13">
        <v>44663</v>
      </c>
      <c r="E4" s="13"/>
      <c r="F4" s="13"/>
      <c r="G4" s="1">
        <f>D4-C4-(F4-E4)</f>
        <v>-12</v>
      </c>
      <c r="H4" s="12">
        <f>B4*G4</f>
        <v>-4920</v>
      </c>
    </row>
    <row r="5" spans="1:8" x14ac:dyDescent="0.25">
      <c r="A5" s="19" t="s">
        <v>54</v>
      </c>
      <c r="B5" s="12">
        <v>105.38</v>
      </c>
      <c r="C5" s="13">
        <v>44685</v>
      </c>
      <c r="D5" s="13">
        <v>44663</v>
      </c>
      <c r="E5" s="13"/>
      <c r="F5" s="13"/>
      <c r="G5" s="1">
        <f t="shared" ref="G5:G68" si="0">D5-C5-(F5-E5)</f>
        <v>-22</v>
      </c>
      <c r="H5" s="12">
        <f t="shared" ref="H5:H68" si="1">B5*G5</f>
        <v>-2318.3599999999997</v>
      </c>
    </row>
    <row r="6" spans="1:8" x14ac:dyDescent="0.25">
      <c r="A6" s="19" t="s">
        <v>55</v>
      </c>
      <c r="B6" s="12">
        <v>185</v>
      </c>
      <c r="C6" s="13">
        <v>44685</v>
      </c>
      <c r="D6" s="13">
        <v>44663</v>
      </c>
      <c r="E6" s="13"/>
      <c r="F6" s="13"/>
      <c r="G6" s="1">
        <f t="shared" si="0"/>
        <v>-22</v>
      </c>
      <c r="H6" s="12">
        <f t="shared" si="1"/>
        <v>-4070</v>
      </c>
    </row>
    <row r="7" spans="1:8" x14ac:dyDescent="0.25">
      <c r="A7" s="19" t="s">
        <v>56</v>
      </c>
      <c r="B7" s="12">
        <v>163.11000000000001</v>
      </c>
      <c r="C7" s="13">
        <v>44686</v>
      </c>
      <c r="D7" s="13">
        <v>44663</v>
      </c>
      <c r="E7" s="13"/>
      <c r="F7" s="13"/>
      <c r="G7" s="1">
        <f t="shared" si="0"/>
        <v>-23</v>
      </c>
      <c r="H7" s="12">
        <f t="shared" si="1"/>
        <v>-3751.53</v>
      </c>
    </row>
    <row r="8" spans="1:8" x14ac:dyDescent="0.25">
      <c r="A8" s="19" t="s">
        <v>57</v>
      </c>
      <c r="B8" s="12">
        <v>222.76</v>
      </c>
      <c r="C8" s="13">
        <v>44686</v>
      </c>
      <c r="D8" s="13">
        <v>44663</v>
      </c>
      <c r="E8" s="13"/>
      <c r="F8" s="13"/>
      <c r="G8" s="1">
        <f t="shared" si="0"/>
        <v>-23</v>
      </c>
      <c r="H8" s="12">
        <f t="shared" si="1"/>
        <v>-5123.4799999999996</v>
      </c>
    </row>
    <row r="9" spans="1:8" x14ac:dyDescent="0.25">
      <c r="A9" s="19" t="s">
        <v>58</v>
      </c>
      <c r="B9" s="12">
        <v>213.45</v>
      </c>
      <c r="C9" s="13">
        <v>44692</v>
      </c>
      <c r="D9" s="13">
        <v>44663</v>
      </c>
      <c r="E9" s="13"/>
      <c r="F9" s="13"/>
      <c r="G9" s="1">
        <f t="shared" si="0"/>
        <v>-29</v>
      </c>
      <c r="H9" s="12">
        <f t="shared" si="1"/>
        <v>-6190.0499999999993</v>
      </c>
    </row>
    <row r="10" spans="1:8" x14ac:dyDescent="0.25">
      <c r="A10" s="19" t="s">
        <v>59</v>
      </c>
      <c r="B10" s="12">
        <v>933</v>
      </c>
      <c r="C10" s="13">
        <v>44692</v>
      </c>
      <c r="D10" s="13">
        <v>44663</v>
      </c>
      <c r="E10" s="13"/>
      <c r="F10" s="13"/>
      <c r="G10" s="1">
        <f t="shared" si="0"/>
        <v>-29</v>
      </c>
      <c r="H10" s="12">
        <f t="shared" si="1"/>
        <v>-27057</v>
      </c>
    </row>
    <row r="11" spans="1:8" x14ac:dyDescent="0.25">
      <c r="A11" s="19" t="s">
        <v>60</v>
      </c>
      <c r="B11" s="12">
        <v>570</v>
      </c>
      <c r="C11" s="13">
        <v>44692</v>
      </c>
      <c r="D11" s="13">
        <v>44663</v>
      </c>
      <c r="E11" s="13"/>
      <c r="F11" s="13"/>
      <c r="G11" s="1">
        <f t="shared" si="0"/>
        <v>-29</v>
      </c>
      <c r="H11" s="12">
        <f t="shared" si="1"/>
        <v>-16530</v>
      </c>
    </row>
    <row r="12" spans="1:8" x14ac:dyDescent="0.25">
      <c r="A12" s="19" t="s">
        <v>61</v>
      </c>
      <c r="B12" s="12">
        <v>800</v>
      </c>
      <c r="C12" s="13">
        <v>44692</v>
      </c>
      <c r="D12" s="13">
        <v>44663</v>
      </c>
      <c r="E12" s="13"/>
      <c r="F12" s="13"/>
      <c r="G12" s="1">
        <f t="shared" si="0"/>
        <v>-29</v>
      </c>
      <c r="H12" s="12">
        <f t="shared" si="1"/>
        <v>-23200</v>
      </c>
    </row>
    <row r="13" spans="1:8" x14ac:dyDescent="0.25">
      <c r="A13" s="19" t="s">
        <v>62</v>
      </c>
      <c r="B13" s="12">
        <v>300</v>
      </c>
      <c r="C13" s="13">
        <v>44692</v>
      </c>
      <c r="D13" s="13">
        <v>44663</v>
      </c>
      <c r="E13" s="13"/>
      <c r="F13" s="13"/>
      <c r="G13" s="1">
        <f t="shared" si="0"/>
        <v>-29</v>
      </c>
      <c r="H13" s="12">
        <f t="shared" si="1"/>
        <v>-8700</v>
      </c>
    </row>
    <row r="14" spans="1:8" x14ac:dyDescent="0.25">
      <c r="A14" s="19" t="s">
        <v>63</v>
      </c>
      <c r="B14" s="12">
        <v>196.08</v>
      </c>
      <c r="C14" s="13">
        <v>44692</v>
      </c>
      <c r="D14" s="13">
        <v>44691</v>
      </c>
      <c r="E14" s="13"/>
      <c r="F14" s="13"/>
      <c r="G14" s="1">
        <f t="shared" si="0"/>
        <v>-1</v>
      </c>
      <c r="H14" s="12">
        <f t="shared" si="1"/>
        <v>-196.08</v>
      </c>
    </row>
    <row r="15" spans="1:8" x14ac:dyDescent="0.25">
      <c r="A15" s="19" t="s">
        <v>64</v>
      </c>
      <c r="B15" s="12">
        <v>196.08</v>
      </c>
      <c r="C15" s="13">
        <v>44692</v>
      </c>
      <c r="D15" s="13">
        <v>44691</v>
      </c>
      <c r="E15" s="13"/>
      <c r="F15" s="13"/>
      <c r="G15" s="1">
        <f t="shared" si="0"/>
        <v>-1</v>
      </c>
      <c r="H15" s="12">
        <f t="shared" si="1"/>
        <v>-196.08</v>
      </c>
    </row>
    <row r="16" spans="1:8" x14ac:dyDescent="0.25">
      <c r="A16" s="19" t="s">
        <v>65</v>
      </c>
      <c r="B16" s="12">
        <v>196.08</v>
      </c>
      <c r="C16" s="13">
        <v>44692</v>
      </c>
      <c r="D16" s="13">
        <v>44691</v>
      </c>
      <c r="E16" s="13"/>
      <c r="F16" s="13"/>
      <c r="G16" s="1">
        <f t="shared" si="0"/>
        <v>-1</v>
      </c>
      <c r="H16" s="12">
        <f t="shared" si="1"/>
        <v>-196.08</v>
      </c>
    </row>
    <row r="17" spans="1:8" x14ac:dyDescent="0.25">
      <c r="A17" s="19" t="s">
        <v>66</v>
      </c>
      <c r="B17" s="12">
        <v>196.08</v>
      </c>
      <c r="C17" s="13">
        <v>44692</v>
      </c>
      <c r="D17" s="13">
        <v>44691</v>
      </c>
      <c r="E17" s="13"/>
      <c r="F17" s="13"/>
      <c r="G17" s="1">
        <f t="shared" si="0"/>
        <v>-1</v>
      </c>
      <c r="H17" s="12">
        <f t="shared" si="1"/>
        <v>-196.08</v>
      </c>
    </row>
    <row r="18" spans="1:8" x14ac:dyDescent="0.25">
      <c r="A18" s="19" t="s">
        <v>67</v>
      </c>
      <c r="B18" s="12">
        <v>196.08</v>
      </c>
      <c r="C18" s="13">
        <v>44692</v>
      </c>
      <c r="D18" s="13">
        <v>44691</v>
      </c>
      <c r="E18" s="13"/>
      <c r="F18" s="13"/>
      <c r="G18" s="1">
        <f t="shared" si="0"/>
        <v>-1</v>
      </c>
      <c r="H18" s="12">
        <f t="shared" si="1"/>
        <v>-196.08</v>
      </c>
    </row>
    <row r="19" spans="1:8" x14ac:dyDescent="0.25">
      <c r="A19" s="19" t="s">
        <v>68</v>
      </c>
      <c r="B19" s="12">
        <v>1750</v>
      </c>
      <c r="C19" s="13">
        <v>44692</v>
      </c>
      <c r="D19" s="13">
        <v>44691</v>
      </c>
      <c r="E19" s="13"/>
      <c r="F19" s="13"/>
      <c r="G19" s="1">
        <f t="shared" si="0"/>
        <v>-1</v>
      </c>
      <c r="H19" s="12">
        <f t="shared" si="1"/>
        <v>-1750</v>
      </c>
    </row>
    <row r="20" spans="1:8" x14ac:dyDescent="0.25">
      <c r="A20" s="19" t="s">
        <v>69</v>
      </c>
      <c r="B20" s="12">
        <v>634.67999999999995</v>
      </c>
      <c r="C20" s="13">
        <v>44707</v>
      </c>
      <c r="D20" s="13">
        <v>44691</v>
      </c>
      <c r="E20" s="13"/>
      <c r="F20" s="13"/>
      <c r="G20" s="1">
        <f t="shared" si="0"/>
        <v>-16</v>
      </c>
      <c r="H20" s="12">
        <f t="shared" si="1"/>
        <v>-10154.879999999999</v>
      </c>
    </row>
    <row r="21" spans="1:8" x14ac:dyDescent="0.25">
      <c r="A21" s="19" t="s">
        <v>70</v>
      </c>
      <c r="B21" s="12">
        <v>2515</v>
      </c>
      <c r="C21" s="13">
        <v>44701</v>
      </c>
      <c r="D21" s="13">
        <v>44691</v>
      </c>
      <c r="E21" s="13"/>
      <c r="F21" s="13"/>
      <c r="G21" s="1">
        <f t="shared" si="0"/>
        <v>-10</v>
      </c>
      <c r="H21" s="12">
        <f t="shared" si="1"/>
        <v>-25150</v>
      </c>
    </row>
    <row r="22" spans="1:8" x14ac:dyDescent="0.25">
      <c r="A22" s="19" t="s">
        <v>71</v>
      </c>
      <c r="B22" s="12">
        <v>834.5</v>
      </c>
      <c r="C22" s="13">
        <v>44701</v>
      </c>
      <c r="D22" s="13">
        <v>44691</v>
      </c>
      <c r="E22" s="13"/>
      <c r="F22" s="13"/>
      <c r="G22" s="1">
        <f t="shared" si="0"/>
        <v>-10</v>
      </c>
      <c r="H22" s="12">
        <f t="shared" si="1"/>
        <v>-8345</v>
      </c>
    </row>
    <row r="23" spans="1:8" x14ac:dyDescent="0.25">
      <c r="A23" s="19" t="s">
        <v>72</v>
      </c>
      <c r="B23" s="12">
        <v>855</v>
      </c>
      <c r="C23" s="13">
        <v>44701</v>
      </c>
      <c r="D23" s="13">
        <v>44691</v>
      </c>
      <c r="E23" s="13"/>
      <c r="F23" s="13"/>
      <c r="G23" s="1">
        <f t="shared" si="0"/>
        <v>-10</v>
      </c>
      <c r="H23" s="12">
        <f t="shared" si="1"/>
        <v>-8550</v>
      </c>
    </row>
    <row r="24" spans="1:8" x14ac:dyDescent="0.25">
      <c r="A24" s="19" t="s">
        <v>73</v>
      </c>
      <c r="B24" s="12">
        <v>320</v>
      </c>
      <c r="C24" s="13">
        <v>44700</v>
      </c>
      <c r="D24" s="13">
        <v>44691</v>
      </c>
      <c r="E24" s="13"/>
      <c r="F24" s="13"/>
      <c r="G24" s="1">
        <f t="shared" si="0"/>
        <v>-9</v>
      </c>
      <c r="H24" s="12">
        <f t="shared" si="1"/>
        <v>-2880</v>
      </c>
    </row>
    <row r="25" spans="1:8" x14ac:dyDescent="0.25">
      <c r="A25" s="19" t="s">
        <v>74</v>
      </c>
      <c r="B25" s="12">
        <v>500</v>
      </c>
      <c r="C25" s="13">
        <v>44700</v>
      </c>
      <c r="D25" s="13">
        <v>44691</v>
      </c>
      <c r="E25" s="13"/>
      <c r="F25" s="13"/>
      <c r="G25" s="1">
        <f t="shared" si="0"/>
        <v>-9</v>
      </c>
      <c r="H25" s="12">
        <f t="shared" si="1"/>
        <v>-4500</v>
      </c>
    </row>
    <row r="26" spans="1:8" x14ac:dyDescent="0.25">
      <c r="A26" s="19" t="s">
        <v>75</v>
      </c>
      <c r="B26" s="12">
        <v>308.52999999999997</v>
      </c>
      <c r="C26" s="13">
        <v>44707</v>
      </c>
      <c r="D26" s="13">
        <v>44691</v>
      </c>
      <c r="E26" s="13"/>
      <c r="F26" s="13"/>
      <c r="G26" s="1">
        <f t="shared" si="0"/>
        <v>-16</v>
      </c>
      <c r="H26" s="12">
        <f t="shared" si="1"/>
        <v>-4936.4799999999996</v>
      </c>
    </row>
    <row r="27" spans="1:8" x14ac:dyDescent="0.25">
      <c r="A27" s="19" t="s">
        <v>76</v>
      </c>
      <c r="B27" s="12">
        <v>1680</v>
      </c>
      <c r="C27" s="13">
        <v>44715</v>
      </c>
      <c r="D27" s="13">
        <v>44691</v>
      </c>
      <c r="E27" s="13"/>
      <c r="F27" s="13"/>
      <c r="G27" s="1">
        <f t="shared" si="0"/>
        <v>-24</v>
      </c>
      <c r="H27" s="12">
        <f t="shared" si="1"/>
        <v>-40320</v>
      </c>
    </row>
    <row r="28" spans="1:8" x14ac:dyDescent="0.25">
      <c r="A28" s="19" t="s">
        <v>77</v>
      </c>
      <c r="B28" s="12">
        <v>150</v>
      </c>
      <c r="C28" s="13">
        <v>44721</v>
      </c>
      <c r="D28" s="13">
        <v>44691</v>
      </c>
      <c r="E28" s="13"/>
      <c r="F28" s="13"/>
      <c r="G28" s="1">
        <f t="shared" si="0"/>
        <v>-30</v>
      </c>
      <c r="H28" s="12">
        <f t="shared" si="1"/>
        <v>-4500</v>
      </c>
    </row>
    <row r="29" spans="1:8" x14ac:dyDescent="0.25">
      <c r="A29" s="19" t="s">
        <v>78</v>
      </c>
      <c r="B29" s="12">
        <v>610</v>
      </c>
      <c r="C29" s="13">
        <v>44721</v>
      </c>
      <c r="D29" s="13">
        <v>44691</v>
      </c>
      <c r="E29" s="13"/>
      <c r="F29" s="13"/>
      <c r="G29" s="1">
        <f t="shared" si="0"/>
        <v>-30</v>
      </c>
      <c r="H29" s="12">
        <f t="shared" si="1"/>
        <v>-18300</v>
      </c>
    </row>
    <row r="30" spans="1:8" x14ac:dyDescent="0.25">
      <c r="A30" s="19" t="s">
        <v>79</v>
      </c>
      <c r="B30" s="12">
        <v>250</v>
      </c>
      <c r="C30" s="13">
        <v>44721</v>
      </c>
      <c r="D30" s="13">
        <v>44691</v>
      </c>
      <c r="E30" s="13"/>
      <c r="F30" s="13"/>
      <c r="G30" s="1">
        <f t="shared" si="0"/>
        <v>-30</v>
      </c>
      <c r="H30" s="12">
        <f t="shared" si="1"/>
        <v>-7500</v>
      </c>
    </row>
    <row r="31" spans="1:8" x14ac:dyDescent="0.25">
      <c r="A31" s="19" t="s">
        <v>80</v>
      </c>
      <c r="B31" s="12">
        <v>650</v>
      </c>
      <c r="C31" s="13">
        <v>44721</v>
      </c>
      <c r="D31" s="13">
        <v>44691</v>
      </c>
      <c r="E31" s="13"/>
      <c r="F31" s="13"/>
      <c r="G31" s="1">
        <f t="shared" si="0"/>
        <v>-30</v>
      </c>
      <c r="H31" s="12">
        <f t="shared" si="1"/>
        <v>-19500</v>
      </c>
    </row>
    <row r="32" spans="1:8" x14ac:dyDescent="0.25">
      <c r="A32" s="19" t="s">
        <v>81</v>
      </c>
      <c r="B32" s="12">
        <v>1300</v>
      </c>
      <c r="C32" s="13">
        <v>44715</v>
      </c>
      <c r="D32" s="13">
        <v>44691</v>
      </c>
      <c r="E32" s="13"/>
      <c r="F32" s="13"/>
      <c r="G32" s="1">
        <f t="shared" si="0"/>
        <v>-24</v>
      </c>
      <c r="H32" s="12">
        <f t="shared" si="1"/>
        <v>-31200</v>
      </c>
    </row>
    <row r="33" spans="1:8" x14ac:dyDescent="0.25">
      <c r="A33" s="19" t="s">
        <v>82</v>
      </c>
      <c r="B33" s="12">
        <v>40.299999999999997</v>
      </c>
      <c r="C33" s="13">
        <v>44721</v>
      </c>
      <c r="D33" s="13">
        <v>44691</v>
      </c>
      <c r="E33" s="13"/>
      <c r="F33" s="13"/>
      <c r="G33" s="1">
        <f t="shared" si="0"/>
        <v>-30</v>
      </c>
      <c r="H33" s="12">
        <f t="shared" si="1"/>
        <v>-1209</v>
      </c>
    </row>
    <row r="34" spans="1:8" x14ac:dyDescent="0.25">
      <c r="A34" s="19" t="s">
        <v>83</v>
      </c>
      <c r="B34" s="12">
        <v>648</v>
      </c>
      <c r="C34" s="13">
        <v>44721</v>
      </c>
      <c r="D34" s="13">
        <v>44691</v>
      </c>
      <c r="E34" s="13"/>
      <c r="F34" s="13"/>
      <c r="G34" s="1">
        <f t="shared" si="0"/>
        <v>-30</v>
      </c>
      <c r="H34" s="12">
        <f t="shared" si="1"/>
        <v>-19440</v>
      </c>
    </row>
    <row r="35" spans="1:8" x14ac:dyDescent="0.25">
      <c r="A35" s="19" t="s">
        <v>84</v>
      </c>
      <c r="B35" s="12">
        <v>1194.54</v>
      </c>
      <c r="C35" s="13">
        <v>44713</v>
      </c>
      <c r="D35" s="13">
        <v>44691</v>
      </c>
      <c r="E35" s="13"/>
      <c r="F35" s="13"/>
      <c r="G35" s="1">
        <f t="shared" si="0"/>
        <v>-22</v>
      </c>
      <c r="H35" s="12">
        <f t="shared" si="1"/>
        <v>-26279.879999999997</v>
      </c>
    </row>
    <row r="36" spans="1:8" x14ac:dyDescent="0.25">
      <c r="A36" s="19" t="s">
        <v>85</v>
      </c>
      <c r="B36" s="12">
        <v>1750</v>
      </c>
      <c r="C36" s="13">
        <v>44721</v>
      </c>
      <c r="D36" s="13">
        <v>44691</v>
      </c>
      <c r="E36" s="13"/>
      <c r="F36" s="13"/>
      <c r="G36" s="1">
        <f t="shared" si="0"/>
        <v>-30</v>
      </c>
      <c r="H36" s="12">
        <f t="shared" si="1"/>
        <v>-52500</v>
      </c>
    </row>
    <row r="37" spans="1:8" x14ac:dyDescent="0.25">
      <c r="A37" s="19" t="s">
        <v>86</v>
      </c>
      <c r="B37" s="12">
        <v>128.93</v>
      </c>
      <c r="C37" s="13">
        <v>44713</v>
      </c>
      <c r="D37" s="13">
        <v>44691</v>
      </c>
      <c r="E37" s="13"/>
      <c r="F37" s="13"/>
      <c r="G37" s="1">
        <f t="shared" si="0"/>
        <v>-22</v>
      </c>
      <c r="H37" s="12">
        <f t="shared" si="1"/>
        <v>-2836.46</v>
      </c>
    </row>
    <row r="38" spans="1:8" x14ac:dyDescent="0.25">
      <c r="A38" s="19" t="s">
        <v>87</v>
      </c>
      <c r="B38" s="12">
        <v>1650</v>
      </c>
      <c r="C38" s="13">
        <v>44713</v>
      </c>
      <c r="D38" s="13">
        <v>44691</v>
      </c>
      <c r="E38" s="13"/>
      <c r="F38" s="13"/>
      <c r="G38" s="1">
        <f t="shared" si="0"/>
        <v>-22</v>
      </c>
      <c r="H38" s="12">
        <f t="shared" si="1"/>
        <v>-36300</v>
      </c>
    </row>
    <row r="39" spans="1:8" x14ac:dyDescent="0.25">
      <c r="A39" s="19" t="s">
        <v>88</v>
      </c>
      <c r="B39" s="12">
        <v>297.02</v>
      </c>
      <c r="C39" s="13">
        <v>44701</v>
      </c>
      <c r="D39" s="13">
        <v>44704</v>
      </c>
      <c r="E39" s="13"/>
      <c r="F39" s="13"/>
      <c r="G39" s="1">
        <f t="shared" si="0"/>
        <v>3</v>
      </c>
      <c r="H39" s="12">
        <f t="shared" si="1"/>
        <v>891.06</v>
      </c>
    </row>
    <row r="40" spans="1:8" x14ac:dyDescent="0.25">
      <c r="A40" s="19" t="s">
        <v>89</v>
      </c>
      <c r="B40" s="12">
        <v>691</v>
      </c>
      <c r="C40" s="13">
        <v>44715</v>
      </c>
      <c r="D40" s="13">
        <v>44705</v>
      </c>
      <c r="E40" s="13"/>
      <c r="F40" s="13"/>
      <c r="G40" s="1">
        <f t="shared" si="0"/>
        <v>-10</v>
      </c>
      <c r="H40" s="12">
        <f t="shared" si="1"/>
        <v>-6910</v>
      </c>
    </row>
    <row r="41" spans="1:8" x14ac:dyDescent="0.25">
      <c r="A41" s="19" t="s">
        <v>90</v>
      </c>
      <c r="B41" s="12">
        <v>375</v>
      </c>
      <c r="C41" s="13">
        <v>44715</v>
      </c>
      <c r="D41" s="13">
        <v>44705</v>
      </c>
      <c r="E41" s="13"/>
      <c r="F41" s="13"/>
      <c r="G41" s="1">
        <f t="shared" si="0"/>
        <v>-10</v>
      </c>
      <c r="H41" s="12">
        <f t="shared" si="1"/>
        <v>-3750</v>
      </c>
    </row>
    <row r="42" spans="1:8" x14ac:dyDescent="0.25">
      <c r="A42" s="19" t="s">
        <v>91</v>
      </c>
      <c r="B42" s="12">
        <v>1144.5</v>
      </c>
      <c r="C42" s="13">
        <v>44724</v>
      </c>
      <c r="D42" s="13">
        <v>44705</v>
      </c>
      <c r="E42" s="13"/>
      <c r="F42" s="13"/>
      <c r="G42" s="1">
        <f t="shared" si="0"/>
        <v>-19</v>
      </c>
      <c r="H42" s="12">
        <f t="shared" si="1"/>
        <v>-21745.5</v>
      </c>
    </row>
    <row r="43" spans="1:8" x14ac:dyDescent="0.25">
      <c r="A43" s="19" t="s">
        <v>92</v>
      </c>
      <c r="B43" s="12">
        <v>200</v>
      </c>
      <c r="C43" s="13">
        <v>44730</v>
      </c>
      <c r="D43" s="13">
        <v>44705</v>
      </c>
      <c r="E43" s="13"/>
      <c r="F43" s="13"/>
      <c r="G43" s="1">
        <f t="shared" si="0"/>
        <v>-25</v>
      </c>
      <c r="H43" s="12">
        <f t="shared" si="1"/>
        <v>-5000</v>
      </c>
    </row>
    <row r="44" spans="1:8" x14ac:dyDescent="0.25">
      <c r="A44" s="19" t="s">
        <v>93</v>
      </c>
      <c r="B44" s="12">
        <v>1150</v>
      </c>
      <c r="C44" s="13">
        <v>44730</v>
      </c>
      <c r="D44" s="13">
        <v>44705</v>
      </c>
      <c r="E44" s="13"/>
      <c r="F44" s="13"/>
      <c r="G44" s="1">
        <f t="shared" si="0"/>
        <v>-25</v>
      </c>
      <c r="H44" s="12">
        <f t="shared" si="1"/>
        <v>-28750</v>
      </c>
    </row>
    <row r="45" spans="1:8" x14ac:dyDescent="0.25">
      <c r="A45" s="19" t="s">
        <v>94</v>
      </c>
      <c r="B45" s="12">
        <v>1060</v>
      </c>
      <c r="C45" s="13">
        <v>44730</v>
      </c>
      <c r="D45" s="13">
        <v>44705</v>
      </c>
      <c r="E45" s="13"/>
      <c r="F45" s="13"/>
      <c r="G45" s="1">
        <f t="shared" si="0"/>
        <v>-25</v>
      </c>
      <c r="H45" s="12">
        <f t="shared" si="1"/>
        <v>-26500</v>
      </c>
    </row>
    <row r="46" spans="1:8" x14ac:dyDescent="0.25">
      <c r="A46" s="19" t="s">
        <v>95</v>
      </c>
      <c r="B46" s="12">
        <v>160</v>
      </c>
      <c r="C46" s="13">
        <v>44724</v>
      </c>
      <c r="D46" s="13">
        <v>44705</v>
      </c>
      <c r="E46" s="13"/>
      <c r="F46" s="13"/>
      <c r="G46" s="1">
        <f t="shared" si="0"/>
        <v>-19</v>
      </c>
      <c r="H46" s="12">
        <f t="shared" si="1"/>
        <v>-3040</v>
      </c>
    </row>
    <row r="47" spans="1:8" x14ac:dyDescent="0.25">
      <c r="A47" s="19" t="s">
        <v>96</v>
      </c>
      <c r="B47" s="12">
        <v>140</v>
      </c>
      <c r="C47" s="13">
        <v>44730</v>
      </c>
      <c r="D47" s="13">
        <v>44705</v>
      </c>
      <c r="E47" s="13"/>
      <c r="F47" s="13"/>
      <c r="G47" s="1">
        <f t="shared" si="0"/>
        <v>-25</v>
      </c>
      <c r="H47" s="12">
        <f t="shared" si="1"/>
        <v>-3500</v>
      </c>
    </row>
    <row r="48" spans="1:8" x14ac:dyDescent="0.25">
      <c r="A48" s="19" t="s">
        <v>97</v>
      </c>
      <c r="B48" s="12">
        <v>510</v>
      </c>
      <c r="C48" s="13">
        <v>44730</v>
      </c>
      <c r="D48" s="13">
        <v>44708</v>
      </c>
      <c r="E48" s="13"/>
      <c r="F48" s="13"/>
      <c r="G48" s="1">
        <f t="shared" si="0"/>
        <v>-22</v>
      </c>
      <c r="H48" s="12">
        <f t="shared" si="1"/>
        <v>-11220</v>
      </c>
    </row>
    <row r="49" spans="1:8" x14ac:dyDescent="0.25">
      <c r="A49" s="19" t="s">
        <v>98</v>
      </c>
      <c r="B49" s="12">
        <v>42.54</v>
      </c>
      <c r="C49" s="13">
        <v>44730</v>
      </c>
      <c r="D49" s="13">
        <v>44705</v>
      </c>
      <c r="E49" s="13"/>
      <c r="F49" s="13"/>
      <c r="G49" s="1">
        <f t="shared" si="0"/>
        <v>-25</v>
      </c>
      <c r="H49" s="12">
        <f t="shared" si="1"/>
        <v>-1063.5</v>
      </c>
    </row>
    <row r="50" spans="1:8" x14ac:dyDescent="0.25">
      <c r="A50" s="19" t="s">
        <v>99</v>
      </c>
      <c r="B50" s="12">
        <v>168.22</v>
      </c>
      <c r="C50" s="13">
        <v>44730</v>
      </c>
      <c r="D50" s="13">
        <v>44705</v>
      </c>
      <c r="E50" s="13"/>
      <c r="F50" s="13"/>
      <c r="G50" s="1">
        <f t="shared" si="0"/>
        <v>-25</v>
      </c>
      <c r="H50" s="12">
        <f t="shared" si="1"/>
        <v>-4205.5</v>
      </c>
    </row>
    <row r="51" spans="1:8" x14ac:dyDescent="0.25">
      <c r="A51" s="19" t="s">
        <v>100</v>
      </c>
      <c r="B51" s="12">
        <v>770</v>
      </c>
      <c r="C51" s="13">
        <v>44730</v>
      </c>
      <c r="D51" s="13">
        <v>44708</v>
      </c>
      <c r="E51" s="13"/>
      <c r="F51" s="13"/>
      <c r="G51" s="1">
        <f t="shared" si="0"/>
        <v>-22</v>
      </c>
      <c r="H51" s="12">
        <f t="shared" si="1"/>
        <v>-16940</v>
      </c>
    </row>
    <row r="52" spans="1:8" x14ac:dyDescent="0.25">
      <c r="A52" s="19" t="s">
        <v>101</v>
      </c>
      <c r="B52" s="12">
        <v>570</v>
      </c>
      <c r="C52" s="13">
        <v>44722</v>
      </c>
      <c r="D52" s="13">
        <v>44705</v>
      </c>
      <c r="E52" s="13"/>
      <c r="F52" s="13"/>
      <c r="G52" s="1">
        <f t="shared" si="0"/>
        <v>-17</v>
      </c>
      <c r="H52" s="12">
        <f t="shared" si="1"/>
        <v>-9690</v>
      </c>
    </row>
    <row r="53" spans="1:8" x14ac:dyDescent="0.25">
      <c r="A53" s="19" t="s">
        <v>102</v>
      </c>
      <c r="B53" s="12">
        <v>615</v>
      </c>
      <c r="C53" s="13">
        <v>44730</v>
      </c>
      <c r="D53" s="13">
        <v>44705</v>
      </c>
      <c r="E53" s="13"/>
      <c r="F53" s="13"/>
      <c r="G53" s="1">
        <f t="shared" si="0"/>
        <v>-25</v>
      </c>
      <c r="H53" s="12">
        <f t="shared" si="1"/>
        <v>-15375</v>
      </c>
    </row>
    <row r="54" spans="1:8" x14ac:dyDescent="0.25">
      <c r="A54" s="19" t="s">
        <v>103</v>
      </c>
      <c r="B54" s="12">
        <v>450</v>
      </c>
      <c r="C54" s="13">
        <v>44734</v>
      </c>
      <c r="D54" s="13">
        <v>44708</v>
      </c>
      <c r="E54" s="13"/>
      <c r="F54" s="13"/>
      <c r="G54" s="1">
        <f t="shared" si="0"/>
        <v>-26</v>
      </c>
      <c r="H54" s="12">
        <f t="shared" si="1"/>
        <v>-11700</v>
      </c>
    </row>
    <row r="55" spans="1:8" x14ac:dyDescent="0.25">
      <c r="A55" s="19" t="s">
        <v>104</v>
      </c>
      <c r="B55" s="12">
        <v>4090.16</v>
      </c>
      <c r="C55" s="13">
        <v>44738</v>
      </c>
      <c r="D55" s="13">
        <v>44708</v>
      </c>
      <c r="E55" s="13"/>
      <c r="F55" s="13"/>
      <c r="G55" s="1">
        <f t="shared" si="0"/>
        <v>-30</v>
      </c>
      <c r="H55" s="12">
        <f t="shared" si="1"/>
        <v>-122704.79999999999</v>
      </c>
    </row>
    <row r="56" spans="1:8" x14ac:dyDescent="0.25">
      <c r="A56" s="19" t="s">
        <v>105</v>
      </c>
      <c r="B56" s="12">
        <v>1118</v>
      </c>
      <c r="C56" s="13">
        <v>44735</v>
      </c>
      <c r="D56" s="13">
        <v>44708</v>
      </c>
      <c r="E56" s="13"/>
      <c r="F56" s="13"/>
      <c r="G56" s="1">
        <f t="shared" si="0"/>
        <v>-27</v>
      </c>
      <c r="H56" s="12">
        <f t="shared" si="1"/>
        <v>-30186</v>
      </c>
    </row>
    <row r="57" spans="1:8" x14ac:dyDescent="0.25">
      <c r="A57" s="19" t="s">
        <v>106</v>
      </c>
      <c r="B57" s="12">
        <v>5498.75</v>
      </c>
      <c r="C57" s="13">
        <v>44713</v>
      </c>
      <c r="D57" s="13">
        <v>44708</v>
      </c>
      <c r="E57" s="13"/>
      <c r="F57" s="13"/>
      <c r="G57" s="1">
        <f t="shared" si="0"/>
        <v>-5</v>
      </c>
      <c r="H57" s="12">
        <f t="shared" si="1"/>
        <v>-27493.75</v>
      </c>
    </row>
    <row r="58" spans="1:8" x14ac:dyDescent="0.25">
      <c r="A58" s="19" t="s">
        <v>107</v>
      </c>
      <c r="B58" s="12">
        <v>226.9</v>
      </c>
      <c r="C58" s="13">
        <v>44748</v>
      </c>
      <c r="D58" s="13">
        <v>44729</v>
      </c>
      <c r="E58" s="13"/>
      <c r="F58" s="13"/>
      <c r="G58" s="1">
        <f t="shared" si="0"/>
        <v>-19</v>
      </c>
      <c r="H58" s="12">
        <f t="shared" si="1"/>
        <v>-4311.1000000000004</v>
      </c>
    </row>
    <row r="59" spans="1:8" x14ac:dyDescent="0.25">
      <c r="A59" s="19" t="s">
        <v>108</v>
      </c>
      <c r="B59" s="12">
        <v>380</v>
      </c>
      <c r="C59" s="13">
        <v>44748</v>
      </c>
      <c r="D59" s="13">
        <v>44729</v>
      </c>
      <c r="E59" s="13"/>
      <c r="F59" s="13"/>
      <c r="G59" s="1">
        <f t="shared" si="0"/>
        <v>-19</v>
      </c>
      <c r="H59" s="12">
        <f t="shared" si="1"/>
        <v>-7220</v>
      </c>
    </row>
    <row r="60" spans="1:8" x14ac:dyDescent="0.25">
      <c r="A60" s="19" t="s">
        <v>109</v>
      </c>
      <c r="B60" s="12">
        <v>900</v>
      </c>
      <c r="C60" s="13">
        <v>44748</v>
      </c>
      <c r="D60" s="13">
        <v>44729</v>
      </c>
      <c r="E60" s="13"/>
      <c r="F60" s="13"/>
      <c r="G60" s="1">
        <f t="shared" si="0"/>
        <v>-19</v>
      </c>
      <c r="H60" s="12">
        <f t="shared" si="1"/>
        <v>-17100</v>
      </c>
    </row>
    <row r="61" spans="1:8" x14ac:dyDescent="0.25">
      <c r="A61" s="19" t="s">
        <v>110</v>
      </c>
      <c r="B61" s="12">
        <v>610</v>
      </c>
      <c r="C61" s="13">
        <v>44748</v>
      </c>
      <c r="D61" s="13">
        <v>44729</v>
      </c>
      <c r="E61" s="13"/>
      <c r="F61" s="13"/>
      <c r="G61" s="1">
        <f t="shared" si="0"/>
        <v>-19</v>
      </c>
      <c r="H61" s="12">
        <f t="shared" si="1"/>
        <v>-11590</v>
      </c>
    </row>
    <row r="62" spans="1:8" x14ac:dyDescent="0.25">
      <c r="A62" s="19" t="s">
        <v>111</v>
      </c>
      <c r="B62" s="12">
        <v>1580</v>
      </c>
      <c r="C62" s="13">
        <v>44748</v>
      </c>
      <c r="D62" s="13">
        <v>44729</v>
      </c>
      <c r="E62" s="13"/>
      <c r="F62" s="13"/>
      <c r="G62" s="1">
        <f t="shared" si="0"/>
        <v>-19</v>
      </c>
      <c r="H62" s="12">
        <f t="shared" si="1"/>
        <v>-30020</v>
      </c>
    </row>
    <row r="63" spans="1:8" x14ac:dyDescent="0.25">
      <c r="A63" s="19" t="s">
        <v>112</v>
      </c>
      <c r="B63" s="12">
        <v>468.18</v>
      </c>
      <c r="C63" s="13">
        <v>44748</v>
      </c>
      <c r="D63" s="13">
        <v>44729</v>
      </c>
      <c r="E63" s="13"/>
      <c r="F63" s="13"/>
      <c r="G63" s="1">
        <f t="shared" si="0"/>
        <v>-19</v>
      </c>
      <c r="H63" s="12">
        <f t="shared" si="1"/>
        <v>-8895.42</v>
      </c>
    </row>
    <row r="64" spans="1:8" x14ac:dyDescent="0.25">
      <c r="A64" s="19" t="s">
        <v>113</v>
      </c>
      <c r="B64" s="12">
        <v>465</v>
      </c>
      <c r="C64" s="13">
        <v>44748</v>
      </c>
      <c r="D64" s="13">
        <v>44729</v>
      </c>
      <c r="E64" s="13"/>
      <c r="F64" s="13"/>
      <c r="G64" s="1">
        <f t="shared" si="0"/>
        <v>-19</v>
      </c>
      <c r="H64" s="12">
        <f t="shared" si="1"/>
        <v>-8835</v>
      </c>
    </row>
    <row r="65" spans="1:8" x14ac:dyDescent="0.25">
      <c r="A65" s="19" t="s">
        <v>114</v>
      </c>
      <c r="B65" s="12">
        <v>900</v>
      </c>
      <c r="C65" s="13">
        <v>44748</v>
      </c>
      <c r="D65" s="13">
        <v>44729</v>
      </c>
      <c r="E65" s="13"/>
      <c r="F65" s="13"/>
      <c r="G65" s="1">
        <f t="shared" si="0"/>
        <v>-19</v>
      </c>
      <c r="H65" s="12">
        <f t="shared" si="1"/>
        <v>-17100</v>
      </c>
    </row>
    <row r="66" spans="1:8" x14ac:dyDescent="0.25">
      <c r="A66" s="19" t="s">
        <v>115</v>
      </c>
      <c r="B66" s="12">
        <v>490</v>
      </c>
      <c r="C66" s="13">
        <v>44748</v>
      </c>
      <c r="D66" s="13">
        <v>44729</v>
      </c>
      <c r="E66" s="13"/>
      <c r="F66" s="13"/>
      <c r="G66" s="1">
        <f t="shared" si="0"/>
        <v>-19</v>
      </c>
      <c r="H66" s="12">
        <f t="shared" si="1"/>
        <v>-9310</v>
      </c>
    </row>
    <row r="67" spans="1:8" x14ac:dyDescent="0.25">
      <c r="A67" s="19" t="s">
        <v>116</v>
      </c>
      <c r="B67" s="12">
        <v>741.72</v>
      </c>
      <c r="C67" s="13">
        <v>44748</v>
      </c>
      <c r="D67" s="13">
        <v>44729</v>
      </c>
      <c r="E67" s="13"/>
      <c r="F67" s="13"/>
      <c r="G67" s="1">
        <f t="shared" si="0"/>
        <v>-19</v>
      </c>
      <c r="H67" s="12">
        <f t="shared" si="1"/>
        <v>-14092.68</v>
      </c>
    </row>
    <row r="68" spans="1:8" x14ac:dyDescent="0.25">
      <c r="A68" s="19" t="s">
        <v>117</v>
      </c>
      <c r="B68" s="12">
        <v>400</v>
      </c>
      <c r="C68" s="13">
        <v>44748</v>
      </c>
      <c r="D68" s="13">
        <v>44729</v>
      </c>
      <c r="E68" s="13"/>
      <c r="F68" s="13"/>
      <c r="G68" s="1">
        <f t="shared" si="0"/>
        <v>-19</v>
      </c>
      <c r="H68" s="12">
        <f t="shared" si="1"/>
        <v>-7600</v>
      </c>
    </row>
    <row r="69" spans="1:8" x14ac:dyDescent="0.25">
      <c r="A69" s="19" t="s">
        <v>118</v>
      </c>
      <c r="B69" s="12">
        <v>513.65</v>
      </c>
      <c r="C69" s="13">
        <v>44748</v>
      </c>
      <c r="D69" s="13">
        <v>44729</v>
      </c>
      <c r="E69" s="13"/>
      <c r="F69" s="13"/>
      <c r="G69" s="1">
        <f t="shared" ref="G69:G132" si="2">D69-C69-(F69-E69)</f>
        <v>-19</v>
      </c>
      <c r="H69" s="12">
        <f t="shared" ref="H69:H132" si="3">B69*G69</f>
        <v>-9759.35</v>
      </c>
    </row>
    <row r="70" spans="1:8" x14ac:dyDescent="0.25">
      <c r="A70" s="19" t="s">
        <v>119</v>
      </c>
      <c r="B70" s="12">
        <v>60962.02</v>
      </c>
      <c r="C70" s="13">
        <v>44748</v>
      </c>
      <c r="D70" s="13">
        <v>44729</v>
      </c>
      <c r="E70" s="13"/>
      <c r="F70" s="13"/>
      <c r="G70" s="1">
        <f t="shared" si="2"/>
        <v>-19</v>
      </c>
      <c r="H70" s="12">
        <f t="shared" si="3"/>
        <v>-1158278.3799999999</v>
      </c>
    </row>
    <row r="71" spans="1:8" x14ac:dyDescent="0.25">
      <c r="A71" s="19" t="s">
        <v>120</v>
      </c>
      <c r="B71" s="12">
        <v>932.75</v>
      </c>
      <c r="C71" s="13">
        <v>44738</v>
      </c>
      <c r="D71" s="13">
        <v>44729</v>
      </c>
      <c r="E71" s="13"/>
      <c r="F71" s="13"/>
      <c r="G71" s="1">
        <f t="shared" si="2"/>
        <v>-9</v>
      </c>
      <c r="H71" s="12">
        <f t="shared" si="3"/>
        <v>-8394.75</v>
      </c>
    </row>
    <row r="72" spans="1:8" x14ac:dyDescent="0.25">
      <c r="A72" s="19" t="s">
        <v>121</v>
      </c>
      <c r="B72" s="12">
        <v>446.08</v>
      </c>
      <c r="C72" s="13">
        <v>44738</v>
      </c>
      <c r="D72" s="13">
        <v>44729</v>
      </c>
      <c r="E72" s="13"/>
      <c r="F72" s="13"/>
      <c r="G72" s="1">
        <f t="shared" si="2"/>
        <v>-9</v>
      </c>
      <c r="H72" s="12">
        <f t="shared" si="3"/>
        <v>-4014.72</v>
      </c>
    </row>
    <row r="73" spans="1:8" x14ac:dyDescent="0.25">
      <c r="A73" s="19" t="s">
        <v>122</v>
      </c>
      <c r="B73" s="12">
        <v>80</v>
      </c>
      <c r="C73" s="13">
        <v>44742</v>
      </c>
      <c r="D73" s="13">
        <v>44729</v>
      </c>
      <c r="E73" s="13"/>
      <c r="F73" s="13"/>
      <c r="G73" s="1">
        <f t="shared" si="2"/>
        <v>-13</v>
      </c>
      <c r="H73" s="12">
        <f t="shared" si="3"/>
        <v>-1040</v>
      </c>
    </row>
    <row r="74" spans="1:8" x14ac:dyDescent="0.25">
      <c r="A74" s="19" t="s">
        <v>123</v>
      </c>
      <c r="B74" s="12">
        <v>1041</v>
      </c>
      <c r="C74" s="13">
        <v>44748</v>
      </c>
      <c r="D74" s="13">
        <v>44729</v>
      </c>
      <c r="E74" s="13"/>
      <c r="F74" s="13"/>
      <c r="G74" s="1">
        <f t="shared" si="2"/>
        <v>-19</v>
      </c>
      <c r="H74" s="12">
        <f t="shared" si="3"/>
        <v>-19779</v>
      </c>
    </row>
    <row r="75" spans="1:8" x14ac:dyDescent="0.25">
      <c r="A75" s="19" t="s">
        <v>124</v>
      </c>
      <c r="B75" s="12">
        <v>616</v>
      </c>
      <c r="C75" s="13">
        <v>44749</v>
      </c>
      <c r="D75" s="13">
        <v>44729</v>
      </c>
      <c r="E75" s="13"/>
      <c r="F75" s="13"/>
      <c r="G75" s="1">
        <f t="shared" si="2"/>
        <v>-20</v>
      </c>
      <c r="H75" s="12">
        <f t="shared" si="3"/>
        <v>-12320</v>
      </c>
    </row>
    <row r="76" spans="1:8" x14ac:dyDescent="0.25">
      <c r="A76" s="19" t="s">
        <v>125</v>
      </c>
      <c r="B76" s="12">
        <v>79.849999999999994</v>
      </c>
      <c r="C76" s="13">
        <v>44749</v>
      </c>
      <c r="D76" s="13">
        <v>44729</v>
      </c>
      <c r="E76" s="13"/>
      <c r="F76" s="13"/>
      <c r="G76" s="1">
        <f t="shared" si="2"/>
        <v>-20</v>
      </c>
      <c r="H76" s="12">
        <f t="shared" si="3"/>
        <v>-1597</v>
      </c>
    </row>
    <row r="77" spans="1:8" x14ac:dyDescent="0.25">
      <c r="A77" s="19" t="s">
        <v>126</v>
      </c>
      <c r="B77" s="12">
        <v>1077.05</v>
      </c>
      <c r="C77" s="13">
        <v>44749</v>
      </c>
      <c r="D77" s="13">
        <v>44729</v>
      </c>
      <c r="E77" s="13"/>
      <c r="F77" s="13"/>
      <c r="G77" s="1">
        <f t="shared" si="2"/>
        <v>-20</v>
      </c>
      <c r="H77" s="12">
        <f t="shared" si="3"/>
        <v>-21541</v>
      </c>
    </row>
    <row r="78" spans="1:8" x14ac:dyDescent="0.25">
      <c r="A78" s="19" t="s">
        <v>99</v>
      </c>
      <c r="B78" s="12">
        <v>0.4</v>
      </c>
      <c r="C78" s="13">
        <v>44730</v>
      </c>
      <c r="D78" s="13">
        <v>44729</v>
      </c>
      <c r="E78" s="13"/>
      <c r="F78" s="13"/>
      <c r="G78" s="1">
        <f t="shared" si="2"/>
        <v>-1</v>
      </c>
      <c r="H78" s="12">
        <f t="shared" si="3"/>
        <v>-0.4</v>
      </c>
    </row>
    <row r="79" spans="1:8" x14ac:dyDescent="0.25">
      <c r="A79" s="19" t="s">
        <v>127</v>
      </c>
      <c r="B79" s="12">
        <v>375</v>
      </c>
      <c r="C79" s="13">
        <v>44742</v>
      </c>
      <c r="D79" s="13">
        <v>44729</v>
      </c>
      <c r="E79" s="13"/>
      <c r="F79" s="13"/>
      <c r="G79" s="1">
        <f t="shared" si="2"/>
        <v>-13</v>
      </c>
      <c r="H79" s="12">
        <f t="shared" si="3"/>
        <v>-4875</v>
      </c>
    </row>
    <row r="80" spans="1:8" x14ac:dyDescent="0.25">
      <c r="A80" s="19" t="s">
        <v>128</v>
      </c>
      <c r="B80" s="12">
        <v>583.20000000000005</v>
      </c>
      <c r="C80" s="13">
        <v>44751</v>
      </c>
      <c r="D80" s="13">
        <v>44729</v>
      </c>
      <c r="E80" s="13"/>
      <c r="F80" s="13"/>
      <c r="G80" s="1">
        <f t="shared" si="2"/>
        <v>-22</v>
      </c>
      <c r="H80" s="12">
        <f t="shared" si="3"/>
        <v>-12830.400000000001</v>
      </c>
    </row>
    <row r="81" spans="1:8" x14ac:dyDescent="0.25">
      <c r="A81" s="19" t="s">
        <v>129</v>
      </c>
      <c r="B81" s="12">
        <v>133.9</v>
      </c>
      <c r="C81" s="13">
        <v>44757</v>
      </c>
      <c r="D81" s="13">
        <v>44729</v>
      </c>
      <c r="E81" s="13"/>
      <c r="F81" s="13"/>
      <c r="G81" s="1">
        <f t="shared" si="2"/>
        <v>-28</v>
      </c>
      <c r="H81" s="12">
        <f t="shared" si="3"/>
        <v>-3749.2000000000003</v>
      </c>
    </row>
    <row r="82" spans="1:8" x14ac:dyDescent="0.25">
      <c r="A82" s="19" t="s">
        <v>130</v>
      </c>
      <c r="B82" s="12">
        <v>73.400000000000006</v>
      </c>
      <c r="C82" s="13">
        <v>44757</v>
      </c>
      <c r="D82" s="13">
        <v>44729</v>
      </c>
      <c r="E82" s="13"/>
      <c r="F82" s="13"/>
      <c r="G82" s="1">
        <f t="shared" si="2"/>
        <v>-28</v>
      </c>
      <c r="H82" s="12">
        <f t="shared" si="3"/>
        <v>-2055.2000000000003</v>
      </c>
    </row>
    <row r="83" spans="1:8" x14ac:dyDescent="0.25">
      <c r="A83" s="19" t="s">
        <v>131</v>
      </c>
      <c r="B83" s="12">
        <v>195</v>
      </c>
      <c r="C83" s="13">
        <v>44766</v>
      </c>
      <c r="D83" s="13">
        <v>44740</v>
      </c>
      <c r="E83" s="13"/>
      <c r="F83" s="13"/>
      <c r="G83" s="1">
        <f t="shared" si="2"/>
        <v>-26</v>
      </c>
      <c r="H83" s="12">
        <f t="shared" si="3"/>
        <v>-5070</v>
      </c>
    </row>
    <row r="84" spans="1:8" x14ac:dyDescent="0.25">
      <c r="A84" s="19" t="s">
        <v>132</v>
      </c>
      <c r="B84" s="12">
        <v>500</v>
      </c>
      <c r="C84" s="13">
        <v>44757</v>
      </c>
      <c r="D84" s="13">
        <v>44740</v>
      </c>
      <c r="E84" s="13"/>
      <c r="F84" s="13"/>
      <c r="G84" s="1">
        <f t="shared" si="2"/>
        <v>-17</v>
      </c>
      <c r="H84" s="12">
        <f t="shared" si="3"/>
        <v>-8500</v>
      </c>
    </row>
    <row r="85" spans="1:8" x14ac:dyDescent="0.25">
      <c r="A85" s="19" t="s">
        <v>133</v>
      </c>
      <c r="B85" s="12">
        <v>748</v>
      </c>
      <c r="C85" s="13">
        <v>44792</v>
      </c>
      <c r="D85" s="13">
        <v>44740</v>
      </c>
      <c r="E85" s="13"/>
      <c r="F85" s="13"/>
      <c r="G85" s="1">
        <f t="shared" si="2"/>
        <v>-52</v>
      </c>
      <c r="H85" s="12">
        <f t="shared" si="3"/>
        <v>-38896</v>
      </c>
    </row>
    <row r="86" spans="1:8" x14ac:dyDescent="0.25">
      <c r="A86" s="19" t="s">
        <v>134</v>
      </c>
      <c r="B86" s="12">
        <v>20.49</v>
      </c>
      <c r="C86" s="13">
        <v>44766</v>
      </c>
      <c r="D86" s="13">
        <v>44740</v>
      </c>
      <c r="E86" s="13"/>
      <c r="F86" s="13"/>
      <c r="G86" s="1">
        <f t="shared" si="2"/>
        <v>-26</v>
      </c>
      <c r="H86" s="12">
        <f t="shared" si="3"/>
        <v>-532.74</v>
      </c>
    </row>
    <row r="87" spans="1:8" x14ac:dyDescent="0.25">
      <c r="A87" s="19" t="s">
        <v>135</v>
      </c>
      <c r="B87" s="12">
        <v>134.86000000000001</v>
      </c>
      <c r="C87" s="13">
        <v>44762</v>
      </c>
      <c r="D87" s="13">
        <v>44740</v>
      </c>
      <c r="E87" s="13"/>
      <c r="F87" s="13"/>
      <c r="G87" s="1">
        <f t="shared" si="2"/>
        <v>-22</v>
      </c>
      <c r="H87" s="12">
        <f t="shared" si="3"/>
        <v>-2966.92</v>
      </c>
    </row>
    <row r="88" spans="1:8" x14ac:dyDescent="0.25">
      <c r="A88" s="19" t="s">
        <v>136</v>
      </c>
      <c r="B88" s="12">
        <v>3840</v>
      </c>
      <c r="C88" s="13">
        <v>44763</v>
      </c>
      <c r="D88" s="13">
        <v>44742</v>
      </c>
      <c r="E88" s="13"/>
      <c r="F88" s="13"/>
      <c r="G88" s="1">
        <f t="shared" si="2"/>
        <v>-21</v>
      </c>
      <c r="H88" s="12">
        <f t="shared" si="3"/>
        <v>-80640</v>
      </c>
    </row>
    <row r="89" spans="1:8" x14ac:dyDescent="0.25">
      <c r="A89" s="19" t="s">
        <v>137</v>
      </c>
      <c r="B89" s="12">
        <v>2560</v>
      </c>
      <c r="C89" s="13">
        <v>44763</v>
      </c>
      <c r="D89" s="13">
        <v>44742</v>
      </c>
      <c r="E89" s="13"/>
      <c r="F89" s="13"/>
      <c r="G89" s="1">
        <f t="shared" si="2"/>
        <v>-21</v>
      </c>
      <c r="H89" s="12">
        <f t="shared" si="3"/>
        <v>-53760</v>
      </c>
    </row>
    <row r="90" spans="1:8" x14ac:dyDescent="0.25">
      <c r="A90" s="19" t="s">
        <v>138</v>
      </c>
      <c r="B90" s="12">
        <v>1665</v>
      </c>
      <c r="C90" s="13">
        <v>44766</v>
      </c>
      <c r="D90" s="13">
        <v>44740</v>
      </c>
      <c r="E90" s="13"/>
      <c r="F90" s="13"/>
      <c r="G90" s="1">
        <f t="shared" si="2"/>
        <v>-26</v>
      </c>
      <c r="H90" s="12">
        <f t="shared" si="3"/>
        <v>-43290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8586.0299999999988</v>
      </c>
      <c r="C1">
        <f>COUNTA(A4:A353)</f>
        <v>11</v>
      </c>
      <c r="G1" s="16">
        <f>IF(B1&lt;&gt;0,H1/B1,0)</f>
        <v>-17.482934487766759</v>
      </c>
      <c r="H1" s="15">
        <f>SUM(H4:H353)</f>
        <v>-150109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139</v>
      </c>
      <c r="B4" s="12">
        <v>1407</v>
      </c>
      <c r="C4" s="13">
        <v>44771</v>
      </c>
      <c r="D4" s="13">
        <v>44760</v>
      </c>
      <c r="E4" s="13"/>
      <c r="F4" s="13"/>
      <c r="G4" s="1">
        <f>D4-C4-(F4-E4)</f>
        <v>-11</v>
      </c>
      <c r="H4" s="12">
        <f>B4*G4</f>
        <v>-15477</v>
      </c>
    </row>
    <row r="5" spans="1:8" x14ac:dyDescent="0.25">
      <c r="A5" s="19" t="s">
        <v>140</v>
      </c>
      <c r="B5" s="12">
        <v>1480</v>
      </c>
      <c r="C5" s="13">
        <v>44776</v>
      </c>
      <c r="D5" s="13">
        <v>44760</v>
      </c>
      <c r="E5" s="13"/>
      <c r="F5" s="13"/>
      <c r="G5" s="1">
        <f t="shared" ref="G5:G68" si="0">D5-C5-(F5-E5)</f>
        <v>-16</v>
      </c>
      <c r="H5" s="12">
        <f t="shared" ref="H5:H68" si="1">B5*G5</f>
        <v>-23680</v>
      </c>
    </row>
    <row r="6" spans="1:8" x14ac:dyDescent="0.25">
      <c r="A6" s="19" t="s">
        <v>141</v>
      </c>
      <c r="B6" s="12">
        <v>220</v>
      </c>
      <c r="C6" s="13">
        <v>44776</v>
      </c>
      <c r="D6" s="13">
        <v>44760</v>
      </c>
      <c r="E6" s="13"/>
      <c r="F6" s="13"/>
      <c r="G6" s="1">
        <f t="shared" si="0"/>
        <v>-16</v>
      </c>
      <c r="H6" s="12">
        <f t="shared" si="1"/>
        <v>-3520</v>
      </c>
    </row>
    <row r="7" spans="1:8" x14ac:dyDescent="0.25">
      <c r="A7" s="19" t="s">
        <v>142</v>
      </c>
      <c r="B7" s="12">
        <v>400</v>
      </c>
      <c r="C7" s="13">
        <v>44780</v>
      </c>
      <c r="D7" s="13">
        <v>44760</v>
      </c>
      <c r="E7" s="13"/>
      <c r="F7" s="13"/>
      <c r="G7" s="1">
        <f t="shared" si="0"/>
        <v>-20</v>
      </c>
      <c r="H7" s="12">
        <f t="shared" si="1"/>
        <v>-8000</v>
      </c>
    </row>
    <row r="8" spans="1:8" x14ac:dyDescent="0.25">
      <c r="A8" s="19" t="s">
        <v>143</v>
      </c>
      <c r="B8" s="12">
        <v>66.3</v>
      </c>
      <c r="C8" s="13">
        <v>44778</v>
      </c>
      <c r="D8" s="13">
        <v>44760</v>
      </c>
      <c r="E8" s="13"/>
      <c r="F8" s="13"/>
      <c r="G8" s="1">
        <f t="shared" si="0"/>
        <v>-18</v>
      </c>
      <c r="H8" s="12">
        <f t="shared" si="1"/>
        <v>-1193.3999999999999</v>
      </c>
    </row>
    <row r="9" spans="1:8" x14ac:dyDescent="0.25">
      <c r="A9" s="19" t="s">
        <v>144</v>
      </c>
      <c r="B9" s="12">
        <v>1334.91</v>
      </c>
      <c r="C9" s="13">
        <v>44784</v>
      </c>
      <c r="D9" s="13">
        <v>44760</v>
      </c>
      <c r="E9" s="13"/>
      <c r="F9" s="13"/>
      <c r="G9" s="1">
        <f t="shared" si="0"/>
        <v>-24</v>
      </c>
      <c r="H9" s="12">
        <f t="shared" si="1"/>
        <v>-32037.840000000004</v>
      </c>
    </row>
    <row r="10" spans="1:8" x14ac:dyDescent="0.25">
      <c r="A10" s="19" t="s">
        <v>145</v>
      </c>
      <c r="B10" s="12">
        <v>180</v>
      </c>
      <c r="C10" s="13">
        <v>44778</v>
      </c>
      <c r="D10" s="13">
        <v>44760</v>
      </c>
      <c r="E10" s="13"/>
      <c r="F10" s="13"/>
      <c r="G10" s="1">
        <f t="shared" si="0"/>
        <v>-18</v>
      </c>
      <c r="H10" s="12">
        <f t="shared" si="1"/>
        <v>-3240</v>
      </c>
    </row>
    <row r="11" spans="1:8" x14ac:dyDescent="0.25">
      <c r="A11" s="19" t="s">
        <v>145</v>
      </c>
      <c r="B11" s="12">
        <v>180</v>
      </c>
      <c r="C11" s="13">
        <v>44778</v>
      </c>
      <c r="D11" s="13">
        <v>44760</v>
      </c>
      <c r="E11" s="13"/>
      <c r="F11" s="13"/>
      <c r="G11" s="1">
        <f t="shared" si="0"/>
        <v>-18</v>
      </c>
      <c r="H11" s="12">
        <f t="shared" si="1"/>
        <v>-3240</v>
      </c>
    </row>
    <row r="12" spans="1:8" x14ac:dyDescent="0.25">
      <c r="A12" s="19" t="s">
        <v>145</v>
      </c>
      <c r="B12" s="12">
        <v>240</v>
      </c>
      <c r="C12" s="13">
        <v>44778</v>
      </c>
      <c r="D12" s="13">
        <v>44760</v>
      </c>
      <c r="E12" s="13"/>
      <c r="F12" s="13"/>
      <c r="G12" s="1">
        <f t="shared" si="0"/>
        <v>-18</v>
      </c>
      <c r="H12" s="12">
        <f t="shared" si="1"/>
        <v>-4320</v>
      </c>
    </row>
    <row r="13" spans="1:8" x14ac:dyDescent="0.25">
      <c r="A13" s="19" t="s">
        <v>146</v>
      </c>
      <c r="B13" s="12">
        <v>95.82</v>
      </c>
      <c r="C13" s="13">
        <v>44778</v>
      </c>
      <c r="D13" s="13">
        <v>44760</v>
      </c>
      <c r="E13" s="13"/>
      <c r="F13" s="13"/>
      <c r="G13" s="1">
        <f t="shared" si="0"/>
        <v>-18</v>
      </c>
      <c r="H13" s="12">
        <f t="shared" si="1"/>
        <v>-1724.7599999999998</v>
      </c>
    </row>
    <row r="14" spans="1:8" x14ac:dyDescent="0.25">
      <c r="A14" s="19" t="s">
        <v>147</v>
      </c>
      <c r="B14" s="12">
        <v>2982</v>
      </c>
      <c r="C14" s="13">
        <v>44778</v>
      </c>
      <c r="D14" s="13">
        <v>44760</v>
      </c>
      <c r="E14" s="13"/>
      <c r="F14" s="13"/>
      <c r="G14" s="1">
        <f t="shared" si="0"/>
        <v>-18</v>
      </c>
      <c r="H14" s="12">
        <f t="shared" si="1"/>
        <v>-53676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2022-09-08T13:05:52Z</dcterms:modified>
</cp:coreProperties>
</file>