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24226"/>
  <xr:revisionPtr revIDLastSave="0" documentId="13_ncr:1_{FEE9313F-3B46-4D90-913D-6BA44A6EAE5C}" xr6:coauthVersionLast="45" xr6:coauthVersionMax="46" xr10:uidLastSave="{00000000-0000-0000-0000-000000000000}"/>
  <bookViews>
    <workbookView xWindow="3480" yWindow="4215" windowWidth="21480" windowHeight="11385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81029"/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H24" i="5"/>
  <c r="G24" i="5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H10" i="5"/>
  <c r="G10" i="5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" i="5"/>
  <c r="C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/>
  <c r="G7" i="2"/>
  <c r="H7" i="2" s="1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25" i="2"/>
  <c r="C15" i="1"/>
  <c r="B16" i="1"/>
  <c r="C1" i="2"/>
  <c r="B13" i="1" s="1"/>
  <c r="B1" i="2"/>
  <c r="H1" i="5" l="1"/>
  <c r="G1" i="5" s="1"/>
  <c r="D16" i="1" s="1"/>
  <c r="C13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<sst xmlns="http://schemas.openxmlformats.org/spreadsheetml/2006/main" count="183" uniqueCount="154">
  <si>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</si>
  <si>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</si>
  <si>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</si>
  <si>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</si>
  <si>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</si>
  <si>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</si>
  <si>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</si>
  <si>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</si>
  <si>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</si>
  <si>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</si>
  <si>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</si>
  <si>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</si>
  <si>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</si>
  <si>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</si>
  <si>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</si>
  <si>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</si>
  <si>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</si>
  <si>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</si>
  <si>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</si>
  <si>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</si>
  <si>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 COMPRENSIVO V.LE EUROPA</t>
  </si>
  <si>
    <t>20060 GESSATE (MI) V.LE EUROPA, 2 C.F. 91546530154 C.M. MIIC8A6001</t>
  </si>
  <si>
    <t>5/PA del 15/12/2020</t>
  </si>
  <si>
    <t>187/PA del 21/12/2020</t>
  </si>
  <si>
    <t>188/PA del 21/12/2020</t>
  </si>
  <si>
    <t>127/PA del 31/12/2020</t>
  </si>
  <si>
    <t>30/2021 del 12/01/2021</t>
  </si>
  <si>
    <t>40524 del 28/01/2021</t>
  </si>
  <si>
    <t>28/PA del 05/02/2021</t>
  </si>
  <si>
    <t>33/PA del 29/01/2021</t>
  </si>
  <si>
    <t>2184/2021 del 15/04/2021</t>
  </si>
  <si>
    <t>6138/2020 del 26/09/2020</t>
  </si>
  <si>
    <t>6137/2020 del 26/09/2020</t>
  </si>
  <si>
    <t>13/PA del 02/01/2021</t>
  </si>
  <si>
    <t>31/PA del 01/02/2021</t>
  </si>
  <si>
    <t>8Z00031575 del 12/01/2021</t>
  </si>
  <si>
    <t>8Z00031504 del 12/01/2021</t>
  </si>
  <si>
    <t>02546/2020-PA del 31/12/2020</t>
  </si>
  <si>
    <t>00200/2021-PA del 30/01/2021</t>
  </si>
  <si>
    <t>210120/E del 12/01/2021</t>
  </si>
  <si>
    <t>177 del 31/01/2021</t>
  </si>
  <si>
    <t>FT  000742 del 27/02/2021</t>
  </si>
  <si>
    <t>01343/21 del 25/02/2021</t>
  </si>
  <si>
    <t>V3-5001 del 24/02/2021</t>
  </si>
  <si>
    <t>00454/2021-PA del 26/02/2021</t>
  </si>
  <si>
    <t>V3-5781 del 03/03/2021</t>
  </si>
  <si>
    <t>V3-6377 del 09/03/2021</t>
  </si>
  <si>
    <t>750 del 09/03/2021</t>
  </si>
  <si>
    <t>8Z00116258 del 11/03/2021</t>
  </si>
  <si>
    <t>8Z00116202 del 11/03/2021</t>
  </si>
  <si>
    <t>61/PA del 01/03/2021</t>
  </si>
  <si>
    <t>389 del 28/02/2021</t>
  </si>
  <si>
    <t>0000001423/PA del 18/03/2021</t>
  </si>
  <si>
    <t>63/PA del 11/03/2021</t>
  </si>
  <si>
    <t>03-PA del 28/03/2021</t>
  </si>
  <si>
    <t>02PA del 18/03/2021</t>
  </si>
  <si>
    <t>1710000129 del 09/03/2021</t>
  </si>
  <si>
    <t>V2/520819 del 23/03/2021</t>
  </si>
  <si>
    <t>270/2021 del 01/04/2021</t>
  </si>
  <si>
    <t>271/2021 del 01/04/2021</t>
  </si>
  <si>
    <t>00880/2021-PA del 31/03/2021</t>
  </si>
  <si>
    <t>218/2021 del 22/03/2021</t>
  </si>
  <si>
    <t>309/2021 del 15/04/2021</t>
  </si>
  <si>
    <t>505 del 31/03/2021</t>
  </si>
  <si>
    <t>21PAS0003980 del 31/03/2021</t>
  </si>
  <si>
    <t>714 del 29/03/2021</t>
  </si>
  <si>
    <t>1820/2021 del 31/03/2021</t>
  </si>
  <si>
    <t>1710000212 del 15/04/2021</t>
  </si>
  <si>
    <t>104/PA del 08/04/2021</t>
  </si>
  <si>
    <t>93/PA del 07/04/2021</t>
  </si>
  <si>
    <t>0010014239 del 13/04/2021</t>
  </si>
  <si>
    <t>136 del 16/03/2021</t>
  </si>
  <si>
    <t>108\PA del 21/04/2021</t>
  </si>
  <si>
    <t>1615/PA del 31/03/2021</t>
  </si>
  <si>
    <t>1623/PA del 31/03/2021</t>
  </si>
  <si>
    <t>1621/PA del 31/03/2021</t>
  </si>
  <si>
    <t>1612/PA del 31/03/2021</t>
  </si>
  <si>
    <t>1618/PA del 31/03/2021</t>
  </si>
  <si>
    <t>1613/PA del 31/03/2021</t>
  </si>
  <si>
    <t>1620/PA del 31/03/2021</t>
  </si>
  <si>
    <t>1614/PA del 31/03/2021</t>
  </si>
  <si>
    <t>7 del 15/04/2021</t>
  </si>
  <si>
    <t>2021-V4-2100040 del 23/04/2021</t>
  </si>
  <si>
    <t>1611/PA del 31/03/2021</t>
  </si>
  <si>
    <t>1616/PA del 31/03/2021</t>
  </si>
  <si>
    <t>778 del 30/04/2021</t>
  </si>
  <si>
    <t>01222/2021-PA del 30/04/2021</t>
  </si>
  <si>
    <t>135/PA del 13/05/2021</t>
  </si>
  <si>
    <t>16 del 28/05/2021</t>
  </si>
  <si>
    <t>V3-12530 del 12/05/2021</t>
  </si>
  <si>
    <t>2021/1/170 PA del 30/04/2021</t>
  </si>
  <si>
    <t>8Z00247124 del 11/05/2021</t>
  </si>
  <si>
    <t>8Z00245479 del 11/05/2021</t>
  </si>
  <si>
    <t>3 del 28/04/2021</t>
  </si>
  <si>
    <t>V3-11230 del 29/04/2021</t>
  </si>
  <si>
    <t>V3-11738 del 04/05/2021</t>
  </si>
  <si>
    <t>V3-14689 del 04/06/2021</t>
  </si>
  <si>
    <t>2021/1/202 PA del 26/05/2021</t>
  </si>
  <si>
    <t>2021-V4-2100059 del 31/05/2021</t>
  </si>
  <si>
    <t>2D-20PA del 31/05/2021</t>
  </si>
  <si>
    <t>0000001707/PA del 10/06/2021</t>
  </si>
  <si>
    <t>01553/2021-PA del 31/05/2021</t>
  </si>
  <si>
    <t>707/PA del 21/06/2021</t>
  </si>
  <si>
    <t>471/2021 del 15/06/2021</t>
  </si>
  <si>
    <t>470/2021 del 15/06/2021</t>
  </si>
  <si>
    <t>10/001 del 11/06/2021</t>
  </si>
  <si>
    <t>8Z00349819 del 10/07/2021</t>
  </si>
  <si>
    <t>8Z00347159 del 10/07/2021</t>
  </si>
  <si>
    <t>25/PA del 03/07/2021</t>
  </si>
  <si>
    <t>01896/2021-PA del 30/06/2021</t>
  </si>
  <si>
    <t>4009/2021 del 30/06/2021</t>
  </si>
  <si>
    <t>02189/2021-PA del 30/07/2021</t>
  </si>
  <si>
    <t>1038/PA del 22/07/2021</t>
  </si>
  <si>
    <t>02352/2021-PA del 31/08/2021</t>
  </si>
  <si>
    <t>8Z00443417 del 09/09/2021</t>
  </si>
  <si>
    <t>8Z00441474 del 09/09/2021</t>
  </si>
  <si>
    <t>2021-V4-2100089 del 14/09/2021</t>
  </si>
  <si>
    <t>0010015847 del 31/07/2021</t>
  </si>
  <si>
    <t>0000002125/PA del 05/10/2021</t>
  </si>
  <si>
    <t>0010016631 del 04/10/2021</t>
  </si>
  <si>
    <t>800/2021 del 27/09/2021</t>
  </si>
  <si>
    <t>FT  003491 del 30/09/2021</t>
  </si>
  <si>
    <t>20214E25763 del 29/09/2021</t>
  </si>
  <si>
    <t>02618/2021-PA del 30/09/2021</t>
  </si>
  <si>
    <t>1722 del 30/09/2021</t>
  </si>
  <si>
    <t>V3-22677 del 01/10/2021</t>
  </si>
  <si>
    <t>1721 del 30/09/2021</t>
  </si>
  <si>
    <t>001524/E del 11/10/2021</t>
  </si>
  <si>
    <t>0000002063/PA del 29/09/2021</t>
  </si>
  <si>
    <t>2021-V4-2100109 del 26/10/2021</t>
  </si>
  <si>
    <t>V3-24966 del 25/10/2021</t>
  </si>
  <si>
    <t>2021/10/1969 del 15/10/2021</t>
  </si>
  <si>
    <t>000000001941 del 26/10/2021</t>
  </si>
  <si>
    <t>46580 del 29/10/2021</t>
  </si>
  <si>
    <t>208/01 del 29/10/2021</t>
  </si>
  <si>
    <t>608/2021 del 22/10/2021</t>
  </si>
  <si>
    <t>1847 del 31/10/2021</t>
  </si>
  <si>
    <t>0/3733 del 15/11/2021</t>
  </si>
  <si>
    <t>222/01 del 11/11/2021</t>
  </si>
  <si>
    <t>02903/2021-PA del 30/10/2021</t>
  </si>
  <si>
    <t>V3-27544 del 16/11/2021</t>
  </si>
  <si>
    <t>565/04 del 26/11/2021</t>
  </si>
  <si>
    <t>P00029 del 18/11/2021</t>
  </si>
  <si>
    <t>230/01 del 18/11/2021</t>
  </si>
  <si>
    <t>8Z00544600 del 11/11/2021</t>
  </si>
  <si>
    <t>578 del 30/11/2021</t>
  </si>
  <si>
    <t>133/E del 30/11/2021</t>
  </si>
  <si>
    <t>302/2021 del 25/11/2021</t>
  </si>
  <si>
    <t>0/4106 del 02/12/2021</t>
  </si>
  <si>
    <t>00000021297 del 30/11/2021</t>
  </si>
  <si>
    <t>03184/2021-PA del 30/11/2021</t>
  </si>
  <si>
    <t>13</t>
  </si>
  <si>
    <t>12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</si>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</sst>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133</v>
      </c>
      <c r="B9" s="35"/>
      <c r="C9" s="34">
        <f>SUM(C13:C16)</f>
        <v>237261.07</v>
      </c>
      <c r="D9" s="35"/>
      <c r="E9" s="40">
        <f>('Trimestre 1'!H1+'Trimestre 2'!H1+'Trimestre 3'!H1+'Trimestre 4'!H1)/C9</f>
        <v>-11.000298279022346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32</v>
      </c>
      <c r="C13" s="29">
        <f>'Trimestre 1'!B1</f>
        <v>19982.38</v>
      </c>
      <c r="D13" s="29">
        <f>'Trimestre 1'!G1</f>
        <v>3.881665747523563</v>
      </c>
      <c r="E13" s="29">
        <v>19206.53</v>
      </c>
      <c r="F13" s="33" t="s">
        <v>151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56</v>
      </c>
      <c r="C14" s="29">
        <f>'Trimestre 2'!B1</f>
        <v>171167.75</v>
      </c>
      <c r="D14" s="29">
        <f>'Trimestre 2'!G1</f>
        <v>-10.020401623553505</v>
      </c>
      <c r="E14" s="29">
        <v>10014.69</v>
      </c>
      <c r="F14" s="33" t="s">
        <v>152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12</v>
      </c>
      <c r="C15" s="29">
        <f>'Trimestre 3'!B1</f>
        <v>10908.01</v>
      </c>
      <c r="D15" s="29">
        <f>'Trimestre 3'!G1</f>
        <v>-8.9410103217727155</v>
      </c>
      <c r="E15" s="29">
        <v>9008.17</v>
      </c>
      <c r="F15" s="33" t="s">
        <v>152</v>
      </c>
    </row>
    <row r="16" spans="1:11" ht="21.75" customHeight="1" x14ac:dyDescent="0.25">
      <c r="A16" s="28" t="s">
        <v>16</v>
      </c>
      <c r="B16" s="17">
        <f>'Trimestre 4'!C1</f>
        <v>33</v>
      </c>
      <c r="C16" s="29">
        <f>'Trimestre 4'!B1</f>
        <v>35202.929999999993</v>
      </c>
      <c r="D16" s="29">
        <f>'Trimestre 4'!G1</f>
        <v>-24.85046642424367</v>
      </c>
      <c r="E16" s="29">
        <v>30594.43</v>
      </c>
      <c r="F16" s="33" t="s">
        <v>153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19982.38</v>
      </c>
      <c r="C1">
        <f>COUNTA(A4:A203)</f>
        <v>32</v>
      </c>
      <c r="G1" s="16">
        <f>IF(B1&lt;&gt;0,H1/B1,0)</f>
        <v>3.881665747523563</v>
      </c>
      <c r="H1" s="15">
        <f>SUM(H4:H195)</f>
        <v>77564.919999999896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245.9</v>
      </c>
      <c r="C4" s="13">
        <v>44223</v>
      </c>
      <c r="D4" s="13">
        <v>44295</v>
      </c>
      <c r="E4" s="13"/>
      <c r="F4" s="13"/>
      <c r="G4" s="1">
        <f>D4-C4-(F4-E4)</f>
        <v>72</v>
      </c>
      <c r="H4" s="12">
        <f>B4*G4</f>
        <v>17704.8</v>
      </c>
    </row>
    <row r="5" spans="1:8" x14ac:dyDescent="0.25">
      <c r="A5" s="19" t="s">
        <v>22</v>
      </c>
      <c r="B5" s="12">
        <v>245.9</v>
      </c>
      <c r="C5" s="13">
        <v>44223</v>
      </c>
      <c r="D5" s="13">
        <v>44295</v>
      </c>
      <c r="E5" s="13"/>
      <c r="F5" s="13"/>
      <c r="G5" s="1">
        <f t="shared" ref="G5:G68" si="0">D5-C5-(F5-E5)</f>
        <v>72</v>
      </c>
      <c r="H5" s="12">
        <f t="shared" ref="H5:H68" si="1">B5*G5</f>
        <v>17704.8</v>
      </c>
    </row>
    <row r="6" spans="1:8" x14ac:dyDescent="0.25">
      <c r="A6" s="19" t="s">
        <v>23</v>
      </c>
      <c r="B6" s="12">
        <v>308.7</v>
      </c>
      <c r="C6" s="13">
        <v>44218</v>
      </c>
      <c r="D6" s="13">
        <v>44295</v>
      </c>
      <c r="E6" s="13"/>
      <c r="F6" s="13"/>
      <c r="G6" s="1">
        <f t="shared" si="0"/>
        <v>77</v>
      </c>
      <c r="H6" s="12">
        <f t="shared" si="1"/>
        <v>23769.899999999998</v>
      </c>
    </row>
    <row r="7" spans="1:8" x14ac:dyDescent="0.25">
      <c r="A7" s="19" t="s">
        <v>24</v>
      </c>
      <c r="B7" s="12">
        <v>2541.23</v>
      </c>
      <c r="C7" s="13">
        <v>44218</v>
      </c>
      <c r="D7" s="13">
        <v>44295</v>
      </c>
      <c r="E7" s="13"/>
      <c r="F7" s="13"/>
      <c r="G7" s="1">
        <f t="shared" si="0"/>
        <v>77</v>
      </c>
      <c r="H7" s="12">
        <f t="shared" si="1"/>
        <v>195674.71</v>
      </c>
    </row>
    <row r="8" spans="1:8" x14ac:dyDescent="0.25">
      <c r="A8" s="19" t="s">
        <v>25</v>
      </c>
      <c r="B8" s="12">
        <v>595</v>
      </c>
      <c r="C8" s="13">
        <v>44233</v>
      </c>
      <c r="D8" s="13">
        <v>44295</v>
      </c>
      <c r="E8" s="13"/>
      <c r="F8" s="13"/>
      <c r="G8" s="1">
        <f t="shared" si="0"/>
        <v>62</v>
      </c>
      <c r="H8" s="12">
        <f t="shared" si="1"/>
        <v>36890</v>
      </c>
    </row>
    <row r="9" spans="1:8" x14ac:dyDescent="0.25">
      <c r="A9" s="19" t="s">
        <v>26</v>
      </c>
      <c r="B9" s="12">
        <v>1300</v>
      </c>
      <c r="C9" s="13">
        <v>44239</v>
      </c>
      <c r="D9" s="13">
        <v>44295</v>
      </c>
      <c r="E9" s="13"/>
      <c r="F9" s="13"/>
      <c r="G9" s="1">
        <f t="shared" si="0"/>
        <v>56</v>
      </c>
      <c r="H9" s="12">
        <f t="shared" si="1"/>
        <v>72800</v>
      </c>
    </row>
    <row r="10" spans="1:8" x14ac:dyDescent="0.25">
      <c r="A10" s="19" t="s">
        <v>27</v>
      </c>
      <c r="B10" s="12">
        <v>205</v>
      </c>
      <c r="C10" s="13">
        <v>44255</v>
      </c>
      <c r="D10" s="13">
        <v>44295</v>
      </c>
      <c r="E10" s="13"/>
      <c r="F10" s="13"/>
      <c r="G10" s="1">
        <f t="shared" si="0"/>
        <v>40</v>
      </c>
      <c r="H10" s="12">
        <f t="shared" si="1"/>
        <v>8200</v>
      </c>
    </row>
    <row r="11" spans="1:8" x14ac:dyDescent="0.25">
      <c r="A11" s="19" t="s">
        <v>28</v>
      </c>
      <c r="B11" s="12">
        <v>595</v>
      </c>
      <c r="C11" s="13">
        <v>44265</v>
      </c>
      <c r="D11" s="13">
        <v>44242</v>
      </c>
      <c r="E11" s="13"/>
      <c r="F11" s="13"/>
      <c r="G11" s="1">
        <f t="shared" si="0"/>
        <v>-23</v>
      </c>
      <c r="H11" s="12">
        <f t="shared" si="1"/>
        <v>-13685</v>
      </c>
    </row>
    <row r="12" spans="1:8" x14ac:dyDescent="0.25">
      <c r="A12" s="19" t="s">
        <v>29</v>
      </c>
      <c r="B12" s="12">
        <v>560</v>
      </c>
      <c r="C12" s="13">
        <v>44262</v>
      </c>
      <c r="D12" s="13">
        <v>44242</v>
      </c>
      <c r="E12" s="13"/>
      <c r="F12" s="13"/>
      <c r="G12" s="1">
        <f t="shared" si="0"/>
        <v>-20</v>
      </c>
      <c r="H12" s="12">
        <f t="shared" si="1"/>
        <v>-11200</v>
      </c>
    </row>
    <row r="13" spans="1:8" x14ac:dyDescent="0.25">
      <c r="A13" s="19" t="s">
        <v>30</v>
      </c>
      <c r="B13" s="12">
        <v>163.93</v>
      </c>
      <c r="C13" s="13">
        <v>44349</v>
      </c>
      <c r="D13" s="13">
        <v>44242</v>
      </c>
      <c r="E13" s="13"/>
      <c r="F13" s="13"/>
      <c r="G13" s="1">
        <f t="shared" si="0"/>
        <v>-107</v>
      </c>
      <c r="H13" s="12">
        <f t="shared" si="1"/>
        <v>-17540.510000000002</v>
      </c>
    </row>
    <row r="14" spans="1:8" x14ac:dyDescent="0.25">
      <c r="A14" s="19" t="s">
        <v>31</v>
      </c>
      <c r="B14" s="12">
        <v>3116.4</v>
      </c>
      <c r="C14" s="13">
        <v>44268</v>
      </c>
      <c r="D14" s="13">
        <v>44242</v>
      </c>
      <c r="E14" s="13"/>
      <c r="F14" s="13"/>
      <c r="G14" s="1">
        <f t="shared" si="0"/>
        <v>-26</v>
      </c>
      <c r="H14" s="12">
        <f t="shared" si="1"/>
        <v>-81026.400000000009</v>
      </c>
    </row>
    <row r="15" spans="1:8" x14ac:dyDescent="0.25">
      <c r="A15" s="19" t="s">
        <v>32</v>
      </c>
      <c r="B15" s="12">
        <v>3316.5</v>
      </c>
      <c r="C15" s="13">
        <v>44262</v>
      </c>
      <c r="D15" s="13">
        <v>44242</v>
      </c>
      <c r="E15" s="13"/>
      <c r="F15" s="13"/>
      <c r="G15" s="1">
        <f t="shared" si="0"/>
        <v>-20</v>
      </c>
      <c r="H15" s="12">
        <f t="shared" si="1"/>
        <v>-66330</v>
      </c>
    </row>
    <row r="16" spans="1:8" x14ac:dyDescent="0.25">
      <c r="A16" s="19" t="s">
        <v>33</v>
      </c>
      <c r="B16" s="12">
        <v>450</v>
      </c>
      <c r="C16" s="13">
        <v>44237</v>
      </c>
      <c r="D16" s="13">
        <v>44242</v>
      </c>
      <c r="E16" s="13"/>
      <c r="F16" s="13"/>
      <c r="G16" s="1">
        <f t="shared" si="0"/>
        <v>5</v>
      </c>
      <c r="H16" s="12">
        <f t="shared" si="1"/>
        <v>2250</v>
      </c>
    </row>
    <row r="17" spans="1:8" x14ac:dyDescent="0.25">
      <c r="A17" s="19" t="s">
        <v>34</v>
      </c>
      <c r="B17" s="12">
        <v>450</v>
      </c>
      <c r="C17" s="13">
        <v>44268</v>
      </c>
      <c r="D17" s="13">
        <v>44242</v>
      </c>
      <c r="E17" s="13"/>
      <c r="F17" s="13"/>
      <c r="G17" s="1">
        <f t="shared" si="0"/>
        <v>-26</v>
      </c>
      <c r="H17" s="12">
        <f t="shared" si="1"/>
        <v>-11700</v>
      </c>
    </row>
    <row r="18" spans="1:8" x14ac:dyDescent="0.25">
      <c r="A18" s="19" t="s">
        <v>35</v>
      </c>
      <c r="B18" s="12">
        <v>140</v>
      </c>
      <c r="C18" s="13">
        <v>44247</v>
      </c>
      <c r="D18" s="13">
        <v>44242</v>
      </c>
      <c r="E18" s="13"/>
      <c r="F18" s="13"/>
      <c r="G18" s="1">
        <f t="shared" si="0"/>
        <v>-5</v>
      </c>
      <c r="H18" s="12">
        <f t="shared" si="1"/>
        <v>-700</v>
      </c>
    </row>
    <row r="19" spans="1:8" x14ac:dyDescent="0.25">
      <c r="A19" s="19" t="s">
        <v>36</v>
      </c>
      <c r="B19" s="12">
        <v>140</v>
      </c>
      <c r="C19" s="13">
        <v>44247</v>
      </c>
      <c r="D19" s="13">
        <v>44242</v>
      </c>
      <c r="E19" s="13"/>
      <c r="F19" s="13"/>
      <c r="G19" s="1">
        <f t="shared" si="0"/>
        <v>-5</v>
      </c>
      <c r="H19" s="12">
        <f t="shared" si="1"/>
        <v>-700</v>
      </c>
    </row>
    <row r="20" spans="1:8" x14ac:dyDescent="0.25">
      <c r="A20" s="19" t="s">
        <v>37</v>
      </c>
      <c r="B20" s="12">
        <v>34.68</v>
      </c>
      <c r="C20" s="13">
        <v>44233</v>
      </c>
      <c r="D20" s="13">
        <v>44242</v>
      </c>
      <c r="E20" s="13"/>
      <c r="F20" s="13"/>
      <c r="G20" s="1">
        <f t="shared" si="0"/>
        <v>9</v>
      </c>
      <c r="H20" s="12">
        <f t="shared" si="1"/>
        <v>312.12</v>
      </c>
    </row>
    <row r="21" spans="1:8" x14ac:dyDescent="0.25">
      <c r="A21" s="19" t="s">
        <v>38</v>
      </c>
      <c r="B21" s="12">
        <v>12.01</v>
      </c>
      <c r="C21" s="13">
        <v>44262</v>
      </c>
      <c r="D21" s="13">
        <v>44242</v>
      </c>
      <c r="E21" s="13"/>
      <c r="F21" s="13"/>
      <c r="G21" s="1">
        <f t="shared" si="0"/>
        <v>-20</v>
      </c>
      <c r="H21" s="12">
        <f t="shared" si="1"/>
        <v>-240.2</v>
      </c>
    </row>
    <row r="22" spans="1:8" x14ac:dyDescent="0.25">
      <c r="A22" s="19" t="s">
        <v>39</v>
      </c>
      <c r="B22" s="12">
        <v>1125</v>
      </c>
      <c r="C22" s="13">
        <v>44239</v>
      </c>
      <c r="D22" s="13">
        <v>44242</v>
      </c>
      <c r="E22" s="13"/>
      <c r="F22" s="13"/>
      <c r="G22" s="1">
        <f t="shared" si="0"/>
        <v>3</v>
      </c>
      <c r="H22" s="12">
        <f t="shared" si="1"/>
        <v>3375</v>
      </c>
    </row>
    <row r="23" spans="1:8" x14ac:dyDescent="0.25">
      <c r="A23" s="19" t="s">
        <v>40</v>
      </c>
      <c r="B23" s="12">
        <v>750.7</v>
      </c>
      <c r="C23" s="13">
        <v>44265</v>
      </c>
      <c r="D23" s="13">
        <v>44258</v>
      </c>
      <c r="E23" s="13"/>
      <c r="F23" s="13"/>
      <c r="G23" s="1">
        <f t="shared" si="0"/>
        <v>-7</v>
      </c>
      <c r="H23" s="12">
        <f t="shared" si="1"/>
        <v>-5254.9000000000005</v>
      </c>
    </row>
    <row r="24" spans="1:8" x14ac:dyDescent="0.25">
      <c r="A24" s="19" t="s">
        <v>41</v>
      </c>
      <c r="B24" s="12">
        <v>675</v>
      </c>
      <c r="C24" s="13">
        <v>44286</v>
      </c>
      <c r="D24" s="13">
        <v>44258</v>
      </c>
      <c r="E24" s="13"/>
      <c r="F24" s="13"/>
      <c r="G24" s="1">
        <f t="shared" si="0"/>
        <v>-28</v>
      </c>
      <c r="H24" s="12">
        <f t="shared" si="1"/>
        <v>-18900</v>
      </c>
    </row>
    <row r="25" spans="1:8" x14ac:dyDescent="0.25">
      <c r="A25" s="19" t="s">
        <v>42</v>
      </c>
      <c r="B25" s="12">
        <v>80</v>
      </c>
      <c r="C25" s="13">
        <v>44283</v>
      </c>
      <c r="D25" s="13">
        <v>44258</v>
      </c>
      <c r="E25" s="13"/>
      <c r="F25" s="13"/>
      <c r="G25" s="1">
        <f t="shared" si="0"/>
        <v>-25</v>
      </c>
      <c r="H25" s="12">
        <f t="shared" si="1"/>
        <v>-2000</v>
      </c>
    </row>
    <row r="26" spans="1:8" x14ac:dyDescent="0.25">
      <c r="A26" s="19" t="s">
        <v>43</v>
      </c>
      <c r="B26" s="12">
        <v>395.07</v>
      </c>
      <c r="C26" s="13">
        <v>44288</v>
      </c>
      <c r="D26" s="13">
        <v>44258</v>
      </c>
      <c r="E26" s="13"/>
      <c r="F26" s="13"/>
      <c r="G26" s="1">
        <f t="shared" si="0"/>
        <v>-30</v>
      </c>
      <c r="H26" s="12">
        <f t="shared" si="1"/>
        <v>-11852.1</v>
      </c>
    </row>
    <row r="27" spans="1:8" x14ac:dyDescent="0.25">
      <c r="A27" s="19" t="s">
        <v>44</v>
      </c>
      <c r="B27" s="12">
        <v>130.59</v>
      </c>
      <c r="C27" s="13">
        <v>44288</v>
      </c>
      <c r="D27" s="13">
        <v>44258</v>
      </c>
      <c r="E27" s="13"/>
      <c r="F27" s="13"/>
      <c r="G27" s="1">
        <f t="shared" si="0"/>
        <v>-30</v>
      </c>
      <c r="H27" s="12">
        <f t="shared" si="1"/>
        <v>-3917.7000000000003</v>
      </c>
    </row>
    <row r="28" spans="1:8" x14ac:dyDescent="0.25">
      <c r="A28" s="19" t="s">
        <v>45</v>
      </c>
      <c r="B28" s="12">
        <v>393.29</v>
      </c>
      <c r="C28" s="13">
        <v>44300</v>
      </c>
      <c r="D28" s="13">
        <v>44270</v>
      </c>
      <c r="E28" s="13"/>
      <c r="F28" s="13"/>
      <c r="G28" s="1">
        <f t="shared" si="0"/>
        <v>-30</v>
      </c>
      <c r="H28" s="12">
        <f t="shared" si="1"/>
        <v>-11798.7</v>
      </c>
    </row>
    <row r="29" spans="1:8" x14ac:dyDescent="0.25">
      <c r="A29" s="19" t="s">
        <v>46</v>
      </c>
      <c r="B29" s="12">
        <v>92.52</v>
      </c>
      <c r="C29" s="13">
        <v>44300</v>
      </c>
      <c r="D29" s="13">
        <v>44270</v>
      </c>
      <c r="E29" s="13"/>
      <c r="F29" s="13"/>
      <c r="G29" s="1">
        <f t="shared" si="0"/>
        <v>-30</v>
      </c>
      <c r="H29" s="12">
        <f t="shared" si="1"/>
        <v>-2775.6</v>
      </c>
    </row>
    <row r="30" spans="1:8" x14ac:dyDescent="0.25">
      <c r="A30" s="19" t="s">
        <v>47</v>
      </c>
      <c r="B30" s="12">
        <v>181.46</v>
      </c>
      <c r="C30" s="13">
        <v>44300</v>
      </c>
      <c r="D30" s="13">
        <v>44270</v>
      </c>
      <c r="E30" s="13"/>
      <c r="F30" s="13"/>
      <c r="G30" s="1">
        <f t="shared" si="0"/>
        <v>-30</v>
      </c>
      <c r="H30" s="12">
        <f t="shared" si="1"/>
        <v>-5443.8</v>
      </c>
    </row>
    <row r="31" spans="1:8" x14ac:dyDescent="0.25">
      <c r="A31" s="19" t="s">
        <v>48</v>
      </c>
      <c r="B31" s="12">
        <v>140</v>
      </c>
      <c r="C31" s="13">
        <v>44300</v>
      </c>
      <c r="D31" s="13">
        <v>44270</v>
      </c>
      <c r="E31" s="13"/>
      <c r="F31" s="13"/>
      <c r="G31" s="1">
        <f t="shared" si="0"/>
        <v>-30</v>
      </c>
      <c r="H31" s="12">
        <f t="shared" si="1"/>
        <v>-4200</v>
      </c>
    </row>
    <row r="32" spans="1:8" x14ac:dyDescent="0.25">
      <c r="A32" s="19" t="s">
        <v>49</v>
      </c>
      <c r="B32" s="12">
        <v>140</v>
      </c>
      <c r="C32" s="13">
        <v>44300</v>
      </c>
      <c r="D32" s="13">
        <v>44270</v>
      </c>
      <c r="E32" s="13"/>
      <c r="F32" s="13"/>
      <c r="G32" s="1">
        <f t="shared" si="0"/>
        <v>-30</v>
      </c>
      <c r="H32" s="12">
        <f t="shared" si="1"/>
        <v>-4200</v>
      </c>
    </row>
    <row r="33" spans="1:8" x14ac:dyDescent="0.25">
      <c r="A33" s="19" t="s">
        <v>50</v>
      </c>
      <c r="B33" s="12">
        <v>450</v>
      </c>
      <c r="C33" s="13">
        <v>44290</v>
      </c>
      <c r="D33" s="13">
        <v>44270</v>
      </c>
      <c r="E33" s="13"/>
      <c r="F33" s="13"/>
      <c r="G33" s="1">
        <f t="shared" si="0"/>
        <v>-20</v>
      </c>
      <c r="H33" s="12">
        <f t="shared" si="1"/>
        <v>-9000</v>
      </c>
    </row>
    <row r="34" spans="1:8" x14ac:dyDescent="0.25">
      <c r="A34" s="19" t="s">
        <v>27</v>
      </c>
      <c r="B34" s="12">
        <v>15</v>
      </c>
      <c r="C34" s="13">
        <v>44255</v>
      </c>
      <c r="D34" s="13">
        <v>44270</v>
      </c>
      <c r="E34" s="13"/>
      <c r="F34" s="13"/>
      <c r="G34" s="1">
        <f t="shared" si="0"/>
        <v>15</v>
      </c>
      <c r="H34" s="12">
        <f t="shared" si="1"/>
        <v>225</v>
      </c>
    </row>
    <row r="35" spans="1:8" x14ac:dyDescent="0.25">
      <c r="A35" s="19" t="s">
        <v>51</v>
      </c>
      <c r="B35" s="12">
        <v>993.5</v>
      </c>
      <c r="C35" s="13">
        <v>44289</v>
      </c>
      <c r="D35" s="13">
        <v>44270</v>
      </c>
      <c r="E35" s="13"/>
      <c r="F35" s="13"/>
      <c r="G35" s="1">
        <f t="shared" si="0"/>
        <v>-19</v>
      </c>
      <c r="H35" s="12">
        <f t="shared" si="1"/>
        <v>-18876.5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171167.75</v>
      </c>
      <c r="C1">
        <f>COUNTA(A4:A203)</f>
        <v>56</v>
      </c>
      <c r="G1" s="16">
        <f>IF(B1&lt;&gt;0,H1/B1,0)</f>
        <v>-10.020401623553505</v>
      </c>
      <c r="H1" s="15">
        <f>SUM(H4:H195)</f>
        <v>-1715169.6000000006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52</v>
      </c>
      <c r="B4" s="12">
        <v>1200</v>
      </c>
      <c r="C4" s="13">
        <v>44304</v>
      </c>
      <c r="D4" s="13">
        <v>44292</v>
      </c>
      <c r="E4" s="13"/>
      <c r="F4" s="13"/>
      <c r="G4" s="1">
        <f>D4-C4-(F4-E4)</f>
        <v>-12</v>
      </c>
      <c r="H4" s="12">
        <f>B4*G4</f>
        <v>-14400</v>
      </c>
    </row>
    <row r="5" spans="1:8" x14ac:dyDescent="0.25">
      <c r="A5" s="19" t="s">
        <v>53</v>
      </c>
      <c r="B5" s="12">
        <v>595</v>
      </c>
      <c r="C5" s="13">
        <v>44300</v>
      </c>
      <c r="D5" s="13">
        <v>44292</v>
      </c>
      <c r="E5" s="13"/>
      <c r="F5" s="13"/>
      <c r="G5" s="1">
        <f t="shared" ref="G5:G68" si="0">D5-C5-(F5-E5)</f>
        <v>-8</v>
      </c>
      <c r="H5" s="12">
        <f t="shared" ref="H5:H68" si="1">B5*G5</f>
        <v>-4760</v>
      </c>
    </row>
    <row r="6" spans="1:8" x14ac:dyDescent="0.25">
      <c r="A6" s="19" t="s">
        <v>54</v>
      </c>
      <c r="B6" s="12">
        <v>1000</v>
      </c>
      <c r="C6" s="13">
        <v>44314</v>
      </c>
      <c r="D6" s="13">
        <v>44295</v>
      </c>
      <c r="E6" s="13"/>
      <c r="F6" s="13"/>
      <c r="G6" s="1">
        <f t="shared" si="0"/>
        <v>-19</v>
      </c>
      <c r="H6" s="12">
        <f t="shared" si="1"/>
        <v>-19000</v>
      </c>
    </row>
    <row r="7" spans="1:8" x14ac:dyDescent="0.25">
      <c r="A7" s="19" t="s">
        <v>55</v>
      </c>
      <c r="B7" s="12">
        <v>1855</v>
      </c>
      <c r="C7" s="13">
        <v>44304</v>
      </c>
      <c r="D7" s="13">
        <v>44292</v>
      </c>
      <c r="E7" s="13"/>
      <c r="F7" s="13"/>
      <c r="G7" s="1">
        <f t="shared" si="0"/>
        <v>-12</v>
      </c>
      <c r="H7" s="12">
        <f t="shared" si="1"/>
        <v>-22260</v>
      </c>
    </row>
    <row r="8" spans="1:8" x14ac:dyDescent="0.25">
      <c r="A8" s="19" t="s">
        <v>56</v>
      </c>
      <c r="B8" s="12">
        <v>340</v>
      </c>
      <c r="C8" s="13">
        <v>44297</v>
      </c>
      <c r="D8" s="13">
        <v>44292</v>
      </c>
      <c r="E8" s="13"/>
      <c r="F8" s="13"/>
      <c r="G8" s="1">
        <f t="shared" si="0"/>
        <v>-5</v>
      </c>
      <c r="H8" s="12">
        <f t="shared" si="1"/>
        <v>-1700</v>
      </c>
    </row>
    <row r="9" spans="1:8" x14ac:dyDescent="0.25">
      <c r="A9" s="19" t="s">
        <v>57</v>
      </c>
      <c r="B9" s="12">
        <v>905.56</v>
      </c>
      <c r="C9" s="13">
        <v>44309</v>
      </c>
      <c r="D9" s="13">
        <v>44292</v>
      </c>
      <c r="E9" s="13"/>
      <c r="F9" s="13"/>
      <c r="G9" s="1">
        <f t="shared" si="0"/>
        <v>-17</v>
      </c>
      <c r="H9" s="12">
        <f t="shared" si="1"/>
        <v>-15394.519999999999</v>
      </c>
    </row>
    <row r="10" spans="1:8" x14ac:dyDescent="0.25">
      <c r="A10" s="19" t="s">
        <v>57</v>
      </c>
      <c r="B10" s="12">
        <v>594.44000000000005</v>
      </c>
      <c r="C10" s="13">
        <v>44309</v>
      </c>
      <c r="D10" s="13">
        <v>44292</v>
      </c>
      <c r="E10" s="13"/>
      <c r="F10" s="13"/>
      <c r="G10" s="1">
        <f t="shared" si="0"/>
        <v>-17</v>
      </c>
      <c r="H10" s="12">
        <f t="shared" si="1"/>
        <v>-10105.480000000001</v>
      </c>
    </row>
    <row r="11" spans="1:8" x14ac:dyDescent="0.25">
      <c r="A11" s="19" t="s">
        <v>58</v>
      </c>
      <c r="B11" s="12">
        <v>39756.6</v>
      </c>
      <c r="C11" s="13">
        <v>44318</v>
      </c>
      <c r="D11" s="13">
        <v>44292</v>
      </c>
      <c r="E11" s="13"/>
      <c r="F11" s="13"/>
      <c r="G11" s="1">
        <f t="shared" si="0"/>
        <v>-26</v>
      </c>
      <c r="H11" s="12">
        <f t="shared" si="1"/>
        <v>-1033671.6</v>
      </c>
    </row>
    <row r="12" spans="1:8" x14ac:dyDescent="0.25">
      <c r="A12" s="19" t="s">
        <v>59</v>
      </c>
      <c r="B12" s="12">
        <v>4303</v>
      </c>
      <c r="C12" s="13">
        <v>44318</v>
      </c>
      <c r="D12" s="13">
        <v>44292</v>
      </c>
      <c r="E12" s="13"/>
      <c r="F12" s="13"/>
      <c r="G12" s="1">
        <f t="shared" si="0"/>
        <v>-26</v>
      </c>
      <c r="H12" s="12">
        <f t="shared" si="1"/>
        <v>-111878</v>
      </c>
    </row>
    <row r="13" spans="1:8" x14ac:dyDescent="0.25">
      <c r="A13" s="19" t="s">
        <v>60</v>
      </c>
      <c r="B13" s="12">
        <v>62.92</v>
      </c>
      <c r="C13" s="13">
        <v>44318</v>
      </c>
      <c r="D13" s="13">
        <v>44292</v>
      </c>
      <c r="E13" s="13"/>
      <c r="F13" s="13"/>
      <c r="G13" s="1">
        <f t="shared" si="0"/>
        <v>-26</v>
      </c>
      <c r="H13" s="12">
        <f t="shared" si="1"/>
        <v>-1635.92</v>
      </c>
    </row>
    <row r="14" spans="1:8" x14ac:dyDescent="0.25">
      <c r="A14" s="19" t="s">
        <v>61</v>
      </c>
      <c r="B14" s="12">
        <v>1400</v>
      </c>
      <c r="C14" s="13">
        <v>44308</v>
      </c>
      <c r="D14" s="13">
        <v>44292</v>
      </c>
      <c r="E14" s="13"/>
      <c r="F14" s="13"/>
      <c r="G14" s="1">
        <f t="shared" si="0"/>
        <v>-16</v>
      </c>
      <c r="H14" s="12">
        <f t="shared" si="1"/>
        <v>-22400</v>
      </c>
    </row>
    <row r="15" spans="1:8" x14ac:dyDescent="0.25">
      <c r="A15" s="19" t="s">
        <v>61</v>
      </c>
      <c r="B15" s="12">
        <v>1400</v>
      </c>
      <c r="C15" s="13">
        <v>44308</v>
      </c>
      <c r="D15" s="13">
        <v>44292</v>
      </c>
      <c r="E15" s="13"/>
      <c r="F15" s="13"/>
      <c r="G15" s="1">
        <f t="shared" si="0"/>
        <v>-16</v>
      </c>
      <c r="H15" s="12">
        <f t="shared" si="1"/>
        <v>-22400</v>
      </c>
    </row>
    <row r="16" spans="1:8" x14ac:dyDescent="0.25">
      <c r="A16" s="19" t="s">
        <v>62</v>
      </c>
      <c r="B16" s="12">
        <v>1404</v>
      </c>
      <c r="C16" s="13">
        <v>44332</v>
      </c>
      <c r="D16" s="13">
        <v>44306</v>
      </c>
      <c r="E16" s="13"/>
      <c r="F16" s="13"/>
      <c r="G16" s="1">
        <f t="shared" si="0"/>
        <v>-26</v>
      </c>
      <c r="H16" s="12">
        <f t="shared" si="1"/>
        <v>-36504</v>
      </c>
    </row>
    <row r="17" spans="1:8" x14ac:dyDescent="0.25">
      <c r="A17" s="19" t="s">
        <v>63</v>
      </c>
      <c r="B17" s="12">
        <v>116</v>
      </c>
      <c r="C17" s="13">
        <v>44324</v>
      </c>
      <c r="D17" s="13">
        <v>44306</v>
      </c>
      <c r="E17" s="13"/>
      <c r="F17" s="13"/>
      <c r="G17" s="1">
        <f t="shared" si="0"/>
        <v>-18</v>
      </c>
      <c r="H17" s="12">
        <f t="shared" si="1"/>
        <v>-2088</v>
      </c>
    </row>
    <row r="18" spans="1:8" x14ac:dyDescent="0.25">
      <c r="A18" s="19" t="s">
        <v>64</v>
      </c>
      <c r="B18" s="12">
        <v>27.99</v>
      </c>
      <c r="C18" s="13">
        <v>44323</v>
      </c>
      <c r="D18" s="13">
        <v>44306</v>
      </c>
      <c r="E18" s="13"/>
      <c r="F18" s="13"/>
      <c r="G18" s="1">
        <f t="shared" si="0"/>
        <v>-17</v>
      </c>
      <c r="H18" s="12">
        <f t="shared" si="1"/>
        <v>-475.83</v>
      </c>
    </row>
    <row r="19" spans="1:8" x14ac:dyDescent="0.25">
      <c r="A19" s="19" t="s">
        <v>65</v>
      </c>
      <c r="B19" s="12">
        <v>422</v>
      </c>
      <c r="C19" s="13">
        <v>44323</v>
      </c>
      <c r="D19" s="13">
        <v>44306</v>
      </c>
      <c r="E19" s="13"/>
      <c r="F19" s="13"/>
      <c r="G19" s="1">
        <f t="shared" si="0"/>
        <v>-17</v>
      </c>
      <c r="H19" s="12">
        <f t="shared" si="1"/>
        <v>-7174</v>
      </c>
    </row>
    <row r="20" spans="1:8" x14ac:dyDescent="0.25">
      <c r="A20" s="19" t="s">
        <v>66</v>
      </c>
      <c r="B20" s="12">
        <v>43.47</v>
      </c>
      <c r="C20" s="13">
        <v>44323</v>
      </c>
      <c r="D20" s="13">
        <v>44306</v>
      </c>
      <c r="E20" s="13"/>
      <c r="F20" s="13"/>
      <c r="G20" s="1">
        <f t="shared" si="0"/>
        <v>-17</v>
      </c>
      <c r="H20" s="12">
        <f t="shared" si="1"/>
        <v>-738.99</v>
      </c>
    </row>
    <row r="21" spans="1:8" x14ac:dyDescent="0.25">
      <c r="A21" s="19" t="s">
        <v>67</v>
      </c>
      <c r="B21" s="12">
        <v>1382</v>
      </c>
      <c r="C21" s="13">
        <v>44335</v>
      </c>
      <c r="D21" s="13">
        <v>44306</v>
      </c>
      <c r="E21" s="13"/>
      <c r="F21" s="13"/>
      <c r="G21" s="1">
        <f t="shared" si="0"/>
        <v>-29</v>
      </c>
      <c r="H21" s="12">
        <f t="shared" si="1"/>
        <v>-40078</v>
      </c>
    </row>
    <row r="22" spans="1:8" x14ac:dyDescent="0.25">
      <c r="A22" s="19" t="s">
        <v>68</v>
      </c>
      <c r="B22" s="12">
        <v>595</v>
      </c>
      <c r="C22" s="13">
        <v>44330</v>
      </c>
      <c r="D22" s="13">
        <v>44306</v>
      </c>
      <c r="E22" s="13"/>
      <c r="F22" s="13"/>
      <c r="G22" s="1">
        <f t="shared" si="0"/>
        <v>-24</v>
      </c>
      <c r="H22" s="12">
        <f t="shared" si="1"/>
        <v>-14280</v>
      </c>
    </row>
    <row r="23" spans="1:8" x14ac:dyDescent="0.25">
      <c r="A23" s="19" t="s">
        <v>69</v>
      </c>
      <c r="B23" s="12">
        <v>786.9</v>
      </c>
      <c r="C23" s="13">
        <v>44330</v>
      </c>
      <c r="D23" s="13">
        <v>44306</v>
      </c>
      <c r="E23" s="13"/>
      <c r="F23" s="13"/>
      <c r="G23" s="1">
        <f t="shared" si="0"/>
        <v>-24</v>
      </c>
      <c r="H23" s="12">
        <f t="shared" si="1"/>
        <v>-18885.599999999999</v>
      </c>
    </row>
    <row r="24" spans="1:8" x14ac:dyDescent="0.25">
      <c r="A24" s="19" t="s">
        <v>70</v>
      </c>
      <c r="B24" s="12">
        <v>426.69</v>
      </c>
      <c r="C24" s="13">
        <v>44330</v>
      </c>
      <c r="D24" s="13">
        <v>44306</v>
      </c>
      <c r="E24" s="13"/>
      <c r="F24" s="13"/>
      <c r="G24" s="1">
        <f t="shared" si="0"/>
        <v>-24</v>
      </c>
      <c r="H24" s="12">
        <f t="shared" si="1"/>
        <v>-10240.56</v>
      </c>
    </row>
    <row r="25" spans="1:8" x14ac:dyDescent="0.25">
      <c r="A25" s="19" t="s">
        <v>71</v>
      </c>
      <c r="B25" s="12">
        <v>15158</v>
      </c>
      <c r="C25" s="13">
        <v>44307</v>
      </c>
      <c r="D25" s="13">
        <v>44313</v>
      </c>
      <c r="E25" s="13"/>
      <c r="F25" s="13"/>
      <c r="G25" s="1">
        <f t="shared" si="0"/>
        <v>6</v>
      </c>
      <c r="H25" s="12">
        <f t="shared" si="1"/>
        <v>90948</v>
      </c>
    </row>
    <row r="26" spans="1:8" x14ac:dyDescent="0.25">
      <c r="A26" s="19" t="s">
        <v>72</v>
      </c>
      <c r="B26" s="12">
        <v>150</v>
      </c>
      <c r="C26" s="13">
        <v>44338</v>
      </c>
      <c r="D26" s="13">
        <v>44313</v>
      </c>
      <c r="E26" s="13"/>
      <c r="F26" s="13"/>
      <c r="G26" s="1">
        <f t="shared" si="0"/>
        <v>-25</v>
      </c>
      <c r="H26" s="12">
        <f t="shared" si="1"/>
        <v>-3750</v>
      </c>
    </row>
    <row r="27" spans="1:8" x14ac:dyDescent="0.25">
      <c r="A27" s="19" t="s">
        <v>73</v>
      </c>
      <c r="B27" s="12">
        <v>4024</v>
      </c>
      <c r="C27" s="13">
        <v>44318</v>
      </c>
      <c r="D27" s="13">
        <v>44313</v>
      </c>
      <c r="E27" s="13"/>
      <c r="F27" s="13"/>
      <c r="G27" s="1">
        <f t="shared" si="0"/>
        <v>-5</v>
      </c>
      <c r="H27" s="12">
        <f t="shared" si="1"/>
        <v>-20120</v>
      </c>
    </row>
    <row r="28" spans="1:8" x14ac:dyDescent="0.25">
      <c r="A28" s="19" t="s">
        <v>74</v>
      </c>
      <c r="B28" s="12">
        <v>894</v>
      </c>
      <c r="C28" s="13">
        <v>44318</v>
      </c>
      <c r="D28" s="13">
        <v>44313</v>
      </c>
      <c r="E28" s="13"/>
      <c r="F28" s="13"/>
      <c r="G28" s="1">
        <f t="shared" si="0"/>
        <v>-5</v>
      </c>
      <c r="H28" s="12">
        <f t="shared" si="1"/>
        <v>-4470</v>
      </c>
    </row>
    <row r="29" spans="1:8" x14ac:dyDescent="0.25">
      <c r="A29" s="19" t="s">
        <v>75</v>
      </c>
      <c r="B29" s="12">
        <v>3268.36</v>
      </c>
      <c r="C29" s="13">
        <v>44318</v>
      </c>
      <c r="D29" s="13">
        <v>44313</v>
      </c>
      <c r="E29" s="13"/>
      <c r="F29" s="13"/>
      <c r="G29" s="1">
        <f t="shared" si="0"/>
        <v>-5</v>
      </c>
      <c r="H29" s="12">
        <f t="shared" si="1"/>
        <v>-16341.800000000001</v>
      </c>
    </row>
    <row r="30" spans="1:8" x14ac:dyDescent="0.25">
      <c r="A30" s="19" t="s">
        <v>76</v>
      </c>
      <c r="B30" s="12">
        <v>11046</v>
      </c>
      <c r="C30" s="13">
        <v>44318</v>
      </c>
      <c r="D30" s="13">
        <v>44320</v>
      </c>
      <c r="E30" s="13"/>
      <c r="F30" s="13"/>
      <c r="G30" s="1">
        <f t="shared" si="0"/>
        <v>2</v>
      </c>
      <c r="H30" s="12">
        <f t="shared" si="1"/>
        <v>22092</v>
      </c>
    </row>
    <row r="31" spans="1:8" x14ac:dyDescent="0.25">
      <c r="A31" s="19" t="s">
        <v>77</v>
      </c>
      <c r="B31" s="12">
        <v>323</v>
      </c>
      <c r="C31" s="13">
        <v>44318</v>
      </c>
      <c r="D31" s="13">
        <v>44320</v>
      </c>
      <c r="E31" s="13"/>
      <c r="F31" s="13"/>
      <c r="G31" s="1">
        <f t="shared" si="0"/>
        <v>2</v>
      </c>
      <c r="H31" s="12">
        <f t="shared" si="1"/>
        <v>646</v>
      </c>
    </row>
    <row r="32" spans="1:8" x14ac:dyDescent="0.25">
      <c r="A32" s="19" t="s">
        <v>78</v>
      </c>
      <c r="B32" s="12">
        <v>4624.32</v>
      </c>
      <c r="C32" s="13">
        <v>44318</v>
      </c>
      <c r="D32" s="13">
        <v>44320</v>
      </c>
      <c r="E32" s="13"/>
      <c r="F32" s="13"/>
      <c r="G32" s="1">
        <f t="shared" si="0"/>
        <v>2</v>
      </c>
      <c r="H32" s="12">
        <f t="shared" si="1"/>
        <v>9248.64</v>
      </c>
    </row>
    <row r="33" spans="1:8" x14ac:dyDescent="0.25">
      <c r="A33" s="19" t="s">
        <v>79</v>
      </c>
      <c r="B33" s="12">
        <v>293.58</v>
      </c>
      <c r="C33" s="13">
        <v>44318</v>
      </c>
      <c r="D33" s="13">
        <v>44320</v>
      </c>
      <c r="E33" s="13"/>
      <c r="F33" s="13"/>
      <c r="G33" s="1">
        <f t="shared" si="0"/>
        <v>2</v>
      </c>
      <c r="H33" s="12">
        <f t="shared" si="1"/>
        <v>587.16</v>
      </c>
    </row>
    <row r="34" spans="1:8" x14ac:dyDescent="0.25">
      <c r="A34" s="19" t="s">
        <v>80</v>
      </c>
      <c r="B34" s="12">
        <v>12898.6</v>
      </c>
      <c r="C34" s="13">
        <v>44318</v>
      </c>
      <c r="D34" s="13">
        <v>44320</v>
      </c>
      <c r="E34" s="13"/>
      <c r="F34" s="13"/>
      <c r="G34" s="1">
        <f t="shared" si="0"/>
        <v>2</v>
      </c>
      <c r="H34" s="12">
        <f t="shared" si="1"/>
        <v>25797.200000000001</v>
      </c>
    </row>
    <row r="35" spans="1:8" x14ac:dyDescent="0.25">
      <c r="A35" s="19" t="s">
        <v>81</v>
      </c>
      <c r="B35" s="12">
        <v>67.62</v>
      </c>
      <c r="C35" s="13">
        <v>44346</v>
      </c>
      <c r="D35" s="13">
        <v>44320</v>
      </c>
      <c r="E35" s="13"/>
      <c r="F35" s="13"/>
      <c r="G35" s="1">
        <f t="shared" si="0"/>
        <v>-26</v>
      </c>
      <c r="H35" s="12">
        <f t="shared" si="1"/>
        <v>-1758.1200000000001</v>
      </c>
    </row>
    <row r="36" spans="1:8" x14ac:dyDescent="0.25">
      <c r="A36" s="19" t="s">
        <v>82</v>
      </c>
      <c r="B36" s="12">
        <v>1650</v>
      </c>
      <c r="C36" s="13">
        <v>44344</v>
      </c>
      <c r="D36" s="13">
        <v>44320</v>
      </c>
      <c r="E36" s="13"/>
      <c r="F36" s="13"/>
      <c r="G36" s="1">
        <f t="shared" si="0"/>
        <v>-24</v>
      </c>
      <c r="H36" s="12">
        <f t="shared" si="1"/>
        <v>-39600</v>
      </c>
    </row>
    <row r="37" spans="1:8" x14ac:dyDescent="0.25">
      <c r="A37" s="19" t="s">
        <v>83</v>
      </c>
      <c r="B37" s="12">
        <v>33643.160000000003</v>
      </c>
      <c r="C37" s="13">
        <v>44318</v>
      </c>
      <c r="D37" s="13">
        <v>44320</v>
      </c>
      <c r="E37" s="13"/>
      <c r="F37" s="13"/>
      <c r="G37" s="1">
        <f t="shared" si="0"/>
        <v>2</v>
      </c>
      <c r="H37" s="12">
        <f t="shared" si="1"/>
        <v>67286.320000000007</v>
      </c>
    </row>
    <row r="38" spans="1:8" x14ac:dyDescent="0.25">
      <c r="A38" s="19" t="s">
        <v>84</v>
      </c>
      <c r="B38" s="12">
        <v>3396.58</v>
      </c>
      <c r="C38" s="13">
        <v>44318</v>
      </c>
      <c r="D38" s="13">
        <v>44320</v>
      </c>
      <c r="E38" s="13"/>
      <c r="F38" s="13"/>
      <c r="G38" s="1">
        <f t="shared" si="0"/>
        <v>2</v>
      </c>
      <c r="H38" s="12">
        <f t="shared" si="1"/>
        <v>6793.16</v>
      </c>
    </row>
    <row r="39" spans="1:8" x14ac:dyDescent="0.25">
      <c r="A39" s="19" t="s">
        <v>85</v>
      </c>
      <c r="B39" s="12">
        <v>33</v>
      </c>
      <c r="C39" s="13">
        <v>44353</v>
      </c>
      <c r="D39" s="13">
        <v>44327</v>
      </c>
      <c r="E39" s="13"/>
      <c r="F39" s="13"/>
      <c r="G39" s="1">
        <f t="shared" si="0"/>
        <v>-26</v>
      </c>
      <c r="H39" s="12">
        <f t="shared" si="1"/>
        <v>-858</v>
      </c>
    </row>
    <row r="40" spans="1:8" x14ac:dyDescent="0.25">
      <c r="A40" s="19" t="s">
        <v>86</v>
      </c>
      <c r="B40" s="12">
        <v>15.75</v>
      </c>
      <c r="C40" s="13">
        <v>44351</v>
      </c>
      <c r="D40" s="13">
        <v>44327</v>
      </c>
      <c r="E40" s="13"/>
      <c r="F40" s="13"/>
      <c r="G40" s="1">
        <f t="shared" si="0"/>
        <v>-24</v>
      </c>
      <c r="H40" s="12">
        <f t="shared" si="1"/>
        <v>-378</v>
      </c>
    </row>
    <row r="41" spans="1:8" x14ac:dyDescent="0.25">
      <c r="A41" s="19" t="s">
        <v>87</v>
      </c>
      <c r="B41" s="12">
        <v>3920</v>
      </c>
      <c r="C41" s="13">
        <v>44363</v>
      </c>
      <c r="D41" s="13">
        <v>44336</v>
      </c>
      <c r="E41" s="13"/>
      <c r="F41" s="13"/>
      <c r="G41" s="1">
        <f t="shared" si="0"/>
        <v>-27</v>
      </c>
      <c r="H41" s="12">
        <f t="shared" si="1"/>
        <v>-105840</v>
      </c>
    </row>
    <row r="42" spans="1:8" x14ac:dyDescent="0.25">
      <c r="A42" s="19" t="s">
        <v>88</v>
      </c>
      <c r="B42" s="12">
        <v>300</v>
      </c>
      <c r="C42" s="13">
        <v>44377</v>
      </c>
      <c r="D42" s="13">
        <v>44348</v>
      </c>
      <c r="E42" s="13"/>
      <c r="F42" s="13"/>
      <c r="G42" s="1">
        <f t="shared" si="0"/>
        <v>-29</v>
      </c>
      <c r="H42" s="12">
        <f t="shared" si="1"/>
        <v>-8700</v>
      </c>
    </row>
    <row r="43" spans="1:8" x14ac:dyDescent="0.25">
      <c r="A43" s="19" t="s">
        <v>89</v>
      </c>
      <c r="B43" s="12">
        <v>17.87</v>
      </c>
      <c r="C43" s="13">
        <v>44363</v>
      </c>
      <c r="D43" s="13">
        <v>44348</v>
      </c>
      <c r="E43" s="13"/>
      <c r="F43" s="13"/>
      <c r="G43" s="1">
        <f t="shared" si="0"/>
        <v>-15</v>
      </c>
      <c r="H43" s="12">
        <f t="shared" si="1"/>
        <v>-268.05</v>
      </c>
    </row>
    <row r="44" spans="1:8" x14ac:dyDescent="0.25">
      <c r="A44" s="19" t="s">
        <v>90</v>
      </c>
      <c r="B44" s="12">
        <v>3531.31</v>
      </c>
      <c r="C44" s="13">
        <v>44371</v>
      </c>
      <c r="D44" s="13">
        <v>44348</v>
      </c>
      <c r="E44" s="13"/>
      <c r="F44" s="13"/>
      <c r="G44" s="1">
        <f t="shared" si="0"/>
        <v>-23</v>
      </c>
      <c r="H44" s="12">
        <f t="shared" si="1"/>
        <v>-81220.13</v>
      </c>
    </row>
    <row r="45" spans="1:8" x14ac:dyDescent="0.25">
      <c r="A45" s="19" t="s">
        <v>91</v>
      </c>
      <c r="B45" s="12">
        <v>147.80000000000001</v>
      </c>
      <c r="C45" s="13">
        <v>44363</v>
      </c>
      <c r="D45" s="13">
        <v>44348</v>
      </c>
      <c r="E45" s="13"/>
      <c r="F45" s="13"/>
      <c r="G45" s="1">
        <f t="shared" si="0"/>
        <v>-15</v>
      </c>
      <c r="H45" s="12">
        <f t="shared" si="1"/>
        <v>-2217</v>
      </c>
    </row>
    <row r="46" spans="1:8" x14ac:dyDescent="0.25">
      <c r="A46" s="19" t="s">
        <v>92</v>
      </c>
      <c r="B46" s="12">
        <v>147.80000000000001</v>
      </c>
      <c r="C46" s="13">
        <v>44363</v>
      </c>
      <c r="D46" s="13">
        <v>44348</v>
      </c>
      <c r="E46" s="13"/>
      <c r="F46" s="13"/>
      <c r="G46" s="1">
        <f t="shared" si="0"/>
        <v>-15</v>
      </c>
      <c r="H46" s="12">
        <f t="shared" si="1"/>
        <v>-2217</v>
      </c>
    </row>
    <row r="47" spans="1:8" x14ac:dyDescent="0.25">
      <c r="A47" s="19" t="s">
        <v>93</v>
      </c>
      <c r="B47" s="12">
        <v>120</v>
      </c>
      <c r="C47" s="13">
        <v>44345</v>
      </c>
      <c r="D47" s="13">
        <v>44350</v>
      </c>
      <c r="E47" s="13"/>
      <c r="F47" s="13"/>
      <c r="G47" s="1">
        <f t="shared" si="0"/>
        <v>5</v>
      </c>
      <c r="H47" s="12">
        <f t="shared" si="1"/>
        <v>600</v>
      </c>
    </row>
    <row r="48" spans="1:8" x14ac:dyDescent="0.25">
      <c r="A48" s="19" t="s">
        <v>94</v>
      </c>
      <c r="B48" s="12">
        <v>310.92</v>
      </c>
      <c r="C48" s="13">
        <v>44350</v>
      </c>
      <c r="D48" s="13">
        <v>44350</v>
      </c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 t="s">
        <v>95</v>
      </c>
      <c r="B49" s="12">
        <v>1557.59</v>
      </c>
      <c r="C49" s="13">
        <v>44352</v>
      </c>
      <c r="D49" s="13">
        <v>44350</v>
      </c>
      <c r="E49" s="13"/>
      <c r="F49" s="13"/>
      <c r="G49" s="1">
        <f t="shared" si="0"/>
        <v>-2</v>
      </c>
      <c r="H49" s="12">
        <f t="shared" si="1"/>
        <v>-3115.18</v>
      </c>
    </row>
    <row r="50" spans="1:8" x14ac:dyDescent="0.25">
      <c r="A50" s="19" t="s">
        <v>96</v>
      </c>
      <c r="B50" s="12">
        <v>1967.07</v>
      </c>
      <c r="C50" s="13">
        <v>44387</v>
      </c>
      <c r="D50" s="13">
        <v>44362</v>
      </c>
      <c r="E50" s="13"/>
      <c r="F50" s="13"/>
      <c r="G50" s="1">
        <f t="shared" si="0"/>
        <v>-25</v>
      </c>
      <c r="H50" s="12">
        <f t="shared" si="1"/>
        <v>-49176.75</v>
      </c>
    </row>
    <row r="51" spans="1:8" x14ac:dyDescent="0.25">
      <c r="A51" s="19" t="s">
        <v>97</v>
      </c>
      <c r="B51" s="12">
        <v>159.19999999999999</v>
      </c>
      <c r="C51" s="13">
        <v>44387</v>
      </c>
      <c r="D51" s="13">
        <v>44362</v>
      </c>
      <c r="E51" s="13"/>
      <c r="F51" s="13"/>
      <c r="G51" s="1">
        <f t="shared" si="0"/>
        <v>-25</v>
      </c>
      <c r="H51" s="12">
        <f t="shared" si="1"/>
        <v>-3979.9999999999995</v>
      </c>
    </row>
    <row r="52" spans="1:8" x14ac:dyDescent="0.25">
      <c r="A52" s="19" t="s">
        <v>98</v>
      </c>
      <c r="B52" s="12">
        <v>146</v>
      </c>
      <c r="C52" s="13">
        <v>44384</v>
      </c>
      <c r="D52" s="13">
        <v>44362</v>
      </c>
      <c r="E52" s="13"/>
      <c r="F52" s="13"/>
      <c r="G52" s="1">
        <f t="shared" si="0"/>
        <v>-22</v>
      </c>
      <c r="H52" s="12">
        <f t="shared" si="1"/>
        <v>-3212</v>
      </c>
    </row>
    <row r="53" spans="1:8" x14ac:dyDescent="0.25">
      <c r="A53" s="19" t="s">
        <v>99</v>
      </c>
      <c r="B53" s="12">
        <v>1351.75</v>
      </c>
      <c r="C53" s="13">
        <v>44387</v>
      </c>
      <c r="D53" s="13">
        <v>44362</v>
      </c>
      <c r="E53" s="13"/>
      <c r="F53" s="13"/>
      <c r="G53" s="1">
        <f t="shared" si="0"/>
        <v>-25</v>
      </c>
      <c r="H53" s="12">
        <f t="shared" si="1"/>
        <v>-33793.75</v>
      </c>
    </row>
    <row r="54" spans="1:8" x14ac:dyDescent="0.25">
      <c r="A54" s="19" t="s">
        <v>100</v>
      </c>
      <c r="B54" s="12">
        <v>1500</v>
      </c>
      <c r="C54" s="13">
        <v>44391</v>
      </c>
      <c r="D54" s="13">
        <v>44362</v>
      </c>
      <c r="E54" s="13"/>
      <c r="F54" s="13"/>
      <c r="G54" s="1">
        <f t="shared" si="0"/>
        <v>-29</v>
      </c>
      <c r="H54" s="12">
        <f t="shared" si="1"/>
        <v>-43500</v>
      </c>
    </row>
    <row r="55" spans="1:8" x14ac:dyDescent="0.25">
      <c r="A55" s="19" t="s">
        <v>101</v>
      </c>
      <c r="B55" s="12">
        <v>120.4</v>
      </c>
      <c r="C55" s="13">
        <v>44384</v>
      </c>
      <c r="D55" s="13">
        <v>44362</v>
      </c>
      <c r="E55" s="13"/>
      <c r="F55" s="13"/>
      <c r="G55" s="1">
        <f t="shared" si="0"/>
        <v>-22</v>
      </c>
      <c r="H55" s="12">
        <f t="shared" si="1"/>
        <v>-2648.8</v>
      </c>
    </row>
    <row r="56" spans="1:8" x14ac:dyDescent="0.25">
      <c r="A56" s="19" t="s">
        <v>102</v>
      </c>
      <c r="B56" s="12">
        <v>450</v>
      </c>
      <c r="C56" s="13">
        <v>44399</v>
      </c>
      <c r="D56" s="13">
        <v>44376</v>
      </c>
      <c r="E56" s="13"/>
      <c r="F56" s="13"/>
      <c r="G56" s="1">
        <f t="shared" si="0"/>
        <v>-23</v>
      </c>
      <c r="H56" s="12">
        <f t="shared" si="1"/>
        <v>-10350</v>
      </c>
    </row>
    <row r="57" spans="1:8" x14ac:dyDescent="0.25">
      <c r="A57" s="19" t="s">
        <v>103</v>
      </c>
      <c r="B57" s="12">
        <v>2272.6</v>
      </c>
      <c r="C57" s="13">
        <v>44393</v>
      </c>
      <c r="D57" s="13">
        <v>44376</v>
      </c>
      <c r="E57" s="13"/>
      <c r="F57" s="13"/>
      <c r="G57" s="1">
        <f t="shared" si="0"/>
        <v>-17</v>
      </c>
      <c r="H57" s="12">
        <f t="shared" si="1"/>
        <v>-38634.199999999997</v>
      </c>
    </row>
    <row r="58" spans="1:8" x14ac:dyDescent="0.25">
      <c r="A58" s="19" t="s">
        <v>104</v>
      </c>
      <c r="B58" s="12">
        <v>1859.4</v>
      </c>
      <c r="C58" s="13">
        <v>44393</v>
      </c>
      <c r="D58" s="13">
        <v>44376</v>
      </c>
      <c r="E58" s="13"/>
      <c r="F58" s="13"/>
      <c r="G58" s="1">
        <f t="shared" si="0"/>
        <v>-17</v>
      </c>
      <c r="H58" s="12">
        <f t="shared" si="1"/>
        <v>-31609.800000000003</v>
      </c>
    </row>
    <row r="59" spans="1:8" x14ac:dyDescent="0.25">
      <c r="A59" s="19" t="s">
        <v>105</v>
      </c>
      <c r="B59" s="12">
        <v>1185.5</v>
      </c>
      <c r="C59" s="13">
        <v>44394</v>
      </c>
      <c r="D59" s="13">
        <v>44376</v>
      </c>
      <c r="E59" s="13"/>
      <c r="F59" s="13"/>
      <c r="G59" s="1">
        <f t="shared" si="0"/>
        <v>-18</v>
      </c>
      <c r="H59" s="12">
        <f t="shared" si="1"/>
        <v>-21339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10908.01</v>
      </c>
      <c r="C1">
        <f>COUNTA(A4:A203)</f>
        <v>12</v>
      </c>
      <c r="G1" s="16">
        <f>IF(B1&lt;&gt;0,H1/B1,0)</f>
        <v>-8.9410103217727155</v>
      </c>
      <c r="H1" s="15">
        <f>SUM(H4:H195)</f>
        <v>-97528.63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106</v>
      </c>
      <c r="B4" s="12">
        <v>148.4</v>
      </c>
      <c r="C4" s="13">
        <v>44421</v>
      </c>
      <c r="D4" s="13">
        <v>44392</v>
      </c>
      <c r="E4" s="13"/>
      <c r="F4" s="13"/>
      <c r="G4" s="1">
        <f>D4-C4-(F4-E4)</f>
        <v>-29</v>
      </c>
      <c r="H4" s="12">
        <f>B4*G4</f>
        <v>-4303.6000000000004</v>
      </c>
    </row>
    <row r="5" spans="1:8" x14ac:dyDescent="0.25">
      <c r="A5" s="19" t="s">
        <v>107</v>
      </c>
      <c r="B5" s="12">
        <v>72.849999999999994</v>
      </c>
      <c r="C5" s="13">
        <v>44421</v>
      </c>
      <c r="D5" s="13">
        <v>44392</v>
      </c>
      <c r="E5" s="13"/>
      <c r="F5" s="13"/>
      <c r="G5" s="1">
        <f t="shared" ref="G5:G68" si="0">D5-C5-(F5-E5)</f>
        <v>-29</v>
      </c>
      <c r="H5" s="12">
        <f t="shared" ref="H5:H68" si="1">B5*G5</f>
        <v>-2112.6499999999996</v>
      </c>
    </row>
    <row r="6" spans="1:8" x14ac:dyDescent="0.25">
      <c r="A6" s="19" t="s">
        <v>108</v>
      </c>
      <c r="B6" s="12">
        <v>2572.5500000000002</v>
      </c>
      <c r="C6" s="13">
        <v>44412</v>
      </c>
      <c r="D6" s="13">
        <v>44392</v>
      </c>
      <c r="E6" s="13"/>
      <c r="F6" s="13"/>
      <c r="G6" s="1">
        <f t="shared" si="0"/>
        <v>-20</v>
      </c>
      <c r="H6" s="12">
        <f t="shared" si="1"/>
        <v>-51451</v>
      </c>
    </row>
    <row r="7" spans="1:8" x14ac:dyDescent="0.25">
      <c r="A7" s="19" t="s">
        <v>109</v>
      </c>
      <c r="B7" s="12">
        <v>12.15</v>
      </c>
      <c r="C7" s="13">
        <v>44412</v>
      </c>
      <c r="D7" s="13">
        <v>44392</v>
      </c>
      <c r="E7" s="13"/>
      <c r="F7" s="13"/>
      <c r="G7" s="1">
        <f t="shared" si="0"/>
        <v>-20</v>
      </c>
      <c r="H7" s="12">
        <f t="shared" si="1"/>
        <v>-243</v>
      </c>
    </row>
    <row r="8" spans="1:8" x14ac:dyDescent="0.25">
      <c r="A8" s="19" t="s">
        <v>110</v>
      </c>
      <c r="B8" s="12">
        <v>7.94</v>
      </c>
      <c r="C8" s="13">
        <v>44414</v>
      </c>
      <c r="D8" s="13">
        <v>44392</v>
      </c>
      <c r="E8" s="13"/>
      <c r="F8" s="13"/>
      <c r="G8" s="1">
        <f t="shared" si="0"/>
        <v>-22</v>
      </c>
      <c r="H8" s="12">
        <f t="shared" si="1"/>
        <v>-174.68</v>
      </c>
    </row>
    <row r="9" spans="1:8" x14ac:dyDescent="0.25">
      <c r="A9" s="19" t="s">
        <v>111</v>
      </c>
      <c r="B9" s="12">
        <v>198.82</v>
      </c>
      <c r="C9" s="13">
        <v>44454</v>
      </c>
      <c r="D9" s="13">
        <v>44439</v>
      </c>
      <c r="E9" s="13"/>
      <c r="F9" s="13"/>
      <c r="G9" s="1">
        <f t="shared" si="0"/>
        <v>-15</v>
      </c>
      <c r="H9" s="12">
        <f t="shared" si="1"/>
        <v>-2982.2999999999997</v>
      </c>
    </row>
    <row r="10" spans="1:8" x14ac:dyDescent="0.25">
      <c r="A10" s="19" t="s">
        <v>112</v>
      </c>
      <c r="B10" s="12">
        <v>2056</v>
      </c>
      <c r="C10" s="13">
        <v>44430</v>
      </c>
      <c r="D10" s="13">
        <v>44439</v>
      </c>
      <c r="E10" s="13"/>
      <c r="F10" s="13"/>
      <c r="G10" s="1">
        <f t="shared" si="0"/>
        <v>9</v>
      </c>
      <c r="H10" s="12">
        <f t="shared" si="1"/>
        <v>18504</v>
      </c>
    </row>
    <row r="11" spans="1:8" x14ac:dyDescent="0.25">
      <c r="A11" s="19" t="s">
        <v>113</v>
      </c>
      <c r="B11" s="12">
        <v>39.9</v>
      </c>
      <c r="C11" s="13">
        <v>44472</v>
      </c>
      <c r="D11" s="13">
        <v>44454</v>
      </c>
      <c r="E11" s="13"/>
      <c r="F11" s="13"/>
      <c r="G11" s="1">
        <f t="shared" si="0"/>
        <v>-18</v>
      </c>
      <c r="H11" s="12">
        <f t="shared" si="1"/>
        <v>-718.19999999999993</v>
      </c>
    </row>
    <row r="12" spans="1:8" x14ac:dyDescent="0.25">
      <c r="A12" s="19" t="s">
        <v>114</v>
      </c>
      <c r="B12" s="12">
        <v>8.4</v>
      </c>
      <c r="C12" s="13">
        <v>44483</v>
      </c>
      <c r="D12" s="13">
        <v>44454</v>
      </c>
      <c r="E12" s="13"/>
      <c r="F12" s="13"/>
      <c r="G12" s="1">
        <f t="shared" si="0"/>
        <v>-29</v>
      </c>
      <c r="H12" s="12">
        <f t="shared" si="1"/>
        <v>-243.60000000000002</v>
      </c>
    </row>
    <row r="13" spans="1:8" x14ac:dyDescent="0.25">
      <c r="A13" s="19" t="s">
        <v>115</v>
      </c>
      <c r="B13" s="12">
        <v>148.4</v>
      </c>
      <c r="C13" s="13">
        <v>44483</v>
      </c>
      <c r="D13" s="13">
        <v>44454</v>
      </c>
      <c r="E13" s="13"/>
      <c r="F13" s="13"/>
      <c r="G13" s="1">
        <f t="shared" si="0"/>
        <v>-29</v>
      </c>
      <c r="H13" s="12">
        <f t="shared" si="1"/>
        <v>-4303.6000000000004</v>
      </c>
    </row>
    <row r="14" spans="1:8" x14ac:dyDescent="0.25">
      <c r="A14" s="19" t="s">
        <v>116</v>
      </c>
      <c r="B14" s="12">
        <v>1650</v>
      </c>
      <c r="C14" s="13">
        <v>44484</v>
      </c>
      <c r="D14" s="13">
        <v>44454</v>
      </c>
      <c r="E14" s="13"/>
      <c r="F14" s="13"/>
      <c r="G14" s="1">
        <f t="shared" si="0"/>
        <v>-30</v>
      </c>
      <c r="H14" s="12">
        <f t="shared" si="1"/>
        <v>-49500</v>
      </c>
    </row>
    <row r="15" spans="1:8" x14ac:dyDescent="0.25">
      <c r="A15" s="19" t="s">
        <v>117</v>
      </c>
      <c r="B15" s="12">
        <v>3992.6</v>
      </c>
      <c r="C15" s="13">
        <v>44454</v>
      </c>
      <c r="D15" s="13">
        <v>44454</v>
      </c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35202.929999999993</v>
      </c>
      <c r="C1">
        <f>COUNTA(A4:A203)</f>
        <v>33</v>
      </c>
      <c r="G1" s="16">
        <f>IF(B1&lt;&gt;0,H1/B1,0)</f>
        <v>-24.85046642424367</v>
      </c>
      <c r="H1" s="15">
        <f>SUM(H4:H195)</f>
        <v>-874809.2300000001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118</v>
      </c>
      <c r="B4" s="12">
        <v>1600</v>
      </c>
      <c r="C4" s="13">
        <v>44505</v>
      </c>
      <c r="D4" s="13">
        <v>44482</v>
      </c>
      <c r="E4" s="13"/>
      <c r="F4" s="13"/>
      <c r="G4" s="1">
        <f>D4-C4-(F4-E4)</f>
        <v>-23</v>
      </c>
      <c r="H4" s="12">
        <f>B4*G4</f>
        <v>-36800</v>
      </c>
    </row>
    <row r="5" spans="1:8" x14ac:dyDescent="0.25">
      <c r="A5" s="19" t="s">
        <v>119</v>
      </c>
      <c r="B5" s="12">
        <v>510</v>
      </c>
      <c r="C5" s="13">
        <v>44504</v>
      </c>
      <c r="D5" s="13">
        <v>44482</v>
      </c>
      <c r="E5" s="13"/>
      <c r="F5" s="13"/>
      <c r="G5" s="1">
        <f t="shared" ref="G5:G68" si="0">D5-C5-(F5-E5)</f>
        <v>-22</v>
      </c>
      <c r="H5" s="12">
        <f t="shared" ref="H5:H68" si="1">B5*G5</f>
        <v>-11220</v>
      </c>
    </row>
    <row r="6" spans="1:8" x14ac:dyDescent="0.25">
      <c r="A6" s="19" t="s">
        <v>120</v>
      </c>
      <c r="B6" s="12">
        <v>990</v>
      </c>
      <c r="C6" s="13">
        <v>44527</v>
      </c>
      <c r="D6" s="13">
        <v>44482</v>
      </c>
      <c r="E6" s="13"/>
      <c r="F6" s="13"/>
      <c r="G6" s="1">
        <f t="shared" si="0"/>
        <v>-45</v>
      </c>
      <c r="H6" s="12">
        <f t="shared" si="1"/>
        <v>-44550</v>
      </c>
    </row>
    <row r="7" spans="1:8" x14ac:dyDescent="0.25">
      <c r="A7" s="19" t="s">
        <v>121</v>
      </c>
      <c r="B7" s="12">
        <v>675</v>
      </c>
      <c r="C7" s="13">
        <v>44503</v>
      </c>
      <c r="D7" s="13">
        <v>44482</v>
      </c>
      <c r="E7" s="13"/>
      <c r="F7" s="13"/>
      <c r="G7" s="1">
        <f t="shared" si="0"/>
        <v>-21</v>
      </c>
      <c r="H7" s="12">
        <f t="shared" si="1"/>
        <v>-14175</v>
      </c>
    </row>
    <row r="8" spans="1:8" x14ac:dyDescent="0.25">
      <c r="A8" s="19" t="s">
        <v>122</v>
      </c>
      <c r="B8" s="12">
        <v>134.49</v>
      </c>
      <c r="C8" s="13">
        <v>44504</v>
      </c>
      <c r="D8" s="13">
        <v>44482</v>
      </c>
      <c r="E8" s="13"/>
      <c r="F8" s="13"/>
      <c r="G8" s="1">
        <f t="shared" si="0"/>
        <v>-22</v>
      </c>
      <c r="H8" s="12">
        <f t="shared" si="1"/>
        <v>-2958.78</v>
      </c>
    </row>
    <row r="9" spans="1:8" x14ac:dyDescent="0.25">
      <c r="A9" s="19" t="s">
        <v>123</v>
      </c>
      <c r="B9" s="12">
        <v>9.25</v>
      </c>
      <c r="C9" s="13">
        <v>44504</v>
      </c>
      <c r="D9" s="13">
        <v>44482</v>
      </c>
      <c r="E9" s="13"/>
      <c r="F9" s="13"/>
      <c r="G9" s="1">
        <f t="shared" si="0"/>
        <v>-22</v>
      </c>
      <c r="H9" s="12">
        <f t="shared" si="1"/>
        <v>-203.5</v>
      </c>
    </row>
    <row r="10" spans="1:8" x14ac:dyDescent="0.25">
      <c r="A10" s="19" t="s">
        <v>124</v>
      </c>
      <c r="B10" s="12">
        <v>462</v>
      </c>
      <c r="C10" s="13">
        <v>44507</v>
      </c>
      <c r="D10" s="13">
        <v>44482</v>
      </c>
      <c r="E10" s="13"/>
      <c r="F10" s="13"/>
      <c r="G10" s="1">
        <f t="shared" si="0"/>
        <v>-25</v>
      </c>
      <c r="H10" s="12">
        <f t="shared" si="1"/>
        <v>-11550</v>
      </c>
    </row>
    <row r="11" spans="1:8" x14ac:dyDescent="0.25">
      <c r="A11" s="19" t="s">
        <v>125</v>
      </c>
      <c r="B11" s="12">
        <v>94.92</v>
      </c>
      <c r="C11" s="13">
        <v>44507</v>
      </c>
      <c r="D11" s="13">
        <v>44482</v>
      </c>
      <c r="E11" s="13"/>
      <c r="F11" s="13"/>
      <c r="G11" s="1">
        <f t="shared" si="0"/>
        <v>-25</v>
      </c>
      <c r="H11" s="12">
        <f t="shared" si="1"/>
        <v>-2373</v>
      </c>
    </row>
    <row r="12" spans="1:8" x14ac:dyDescent="0.25">
      <c r="A12" s="19" t="s">
        <v>126</v>
      </c>
      <c r="B12" s="12">
        <v>4062.42</v>
      </c>
      <c r="C12" s="13">
        <v>44512</v>
      </c>
      <c r="D12" s="13">
        <v>44482</v>
      </c>
      <c r="E12" s="13"/>
      <c r="F12" s="13"/>
      <c r="G12" s="1">
        <f t="shared" si="0"/>
        <v>-30</v>
      </c>
      <c r="H12" s="12">
        <f t="shared" si="1"/>
        <v>-121872.6</v>
      </c>
    </row>
    <row r="13" spans="1:8" x14ac:dyDescent="0.25">
      <c r="A13" s="19" t="s">
        <v>127</v>
      </c>
      <c r="B13" s="12">
        <v>576</v>
      </c>
      <c r="C13" s="13">
        <v>44520</v>
      </c>
      <c r="D13" s="13">
        <v>44502</v>
      </c>
      <c r="E13" s="13"/>
      <c r="F13" s="13"/>
      <c r="G13" s="1">
        <f t="shared" si="0"/>
        <v>-18</v>
      </c>
      <c r="H13" s="12">
        <f t="shared" si="1"/>
        <v>-10368</v>
      </c>
    </row>
    <row r="14" spans="1:8" x14ac:dyDescent="0.25">
      <c r="A14" s="19" t="s">
        <v>128</v>
      </c>
      <c r="B14" s="12">
        <v>120</v>
      </c>
      <c r="C14" s="13">
        <v>44499</v>
      </c>
      <c r="D14" s="13">
        <v>44502</v>
      </c>
      <c r="E14" s="13"/>
      <c r="F14" s="13"/>
      <c r="G14" s="1">
        <f t="shared" si="0"/>
        <v>3</v>
      </c>
      <c r="H14" s="12">
        <f t="shared" si="1"/>
        <v>360</v>
      </c>
    </row>
    <row r="15" spans="1:8" x14ac:dyDescent="0.25">
      <c r="A15" s="19" t="s">
        <v>129</v>
      </c>
      <c r="B15" s="12">
        <v>1650</v>
      </c>
      <c r="C15" s="13">
        <v>44526</v>
      </c>
      <c r="D15" s="13">
        <v>44502</v>
      </c>
      <c r="E15" s="13"/>
      <c r="F15" s="13"/>
      <c r="G15" s="1">
        <f t="shared" si="0"/>
        <v>-24</v>
      </c>
      <c r="H15" s="12">
        <f t="shared" si="1"/>
        <v>-39600</v>
      </c>
    </row>
    <row r="16" spans="1:8" x14ac:dyDescent="0.25">
      <c r="A16" s="19" t="s">
        <v>130</v>
      </c>
      <c r="B16" s="12">
        <v>430</v>
      </c>
      <c r="C16" s="13">
        <v>44526</v>
      </c>
      <c r="D16" s="13">
        <v>44502</v>
      </c>
      <c r="E16" s="13"/>
      <c r="F16" s="13"/>
      <c r="G16" s="1">
        <f t="shared" si="0"/>
        <v>-24</v>
      </c>
      <c r="H16" s="12">
        <f t="shared" si="1"/>
        <v>-10320</v>
      </c>
    </row>
    <row r="17" spans="1:8" x14ac:dyDescent="0.25">
      <c r="A17" s="19" t="s">
        <v>131</v>
      </c>
      <c r="B17" s="12">
        <v>148.56</v>
      </c>
      <c r="C17" s="13">
        <v>44518</v>
      </c>
      <c r="D17" s="13">
        <v>44502</v>
      </c>
      <c r="E17" s="13"/>
      <c r="F17" s="13"/>
      <c r="G17" s="1">
        <f t="shared" si="0"/>
        <v>-16</v>
      </c>
      <c r="H17" s="12">
        <f t="shared" si="1"/>
        <v>-2376.96</v>
      </c>
    </row>
    <row r="18" spans="1:8" x14ac:dyDescent="0.25">
      <c r="A18" s="19" t="s">
        <v>132</v>
      </c>
      <c r="B18" s="12">
        <v>9933</v>
      </c>
      <c r="C18" s="13">
        <v>44533</v>
      </c>
      <c r="D18" s="13">
        <v>44508</v>
      </c>
      <c r="E18" s="13"/>
      <c r="F18" s="13"/>
      <c r="G18" s="1">
        <f t="shared" si="0"/>
        <v>-25</v>
      </c>
      <c r="H18" s="12">
        <f t="shared" si="1"/>
        <v>-248325</v>
      </c>
    </row>
    <row r="19" spans="1:8" x14ac:dyDescent="0.25">
      <c r="A19" s="19" t="s">
        <v>133</v>
      </c>
      <c r="B19" s="12">
        <v>838.18</v>
      </c>
      <c r="C19" s="13">
        <v>44533</v>
      </c>
      <c r="D19" s="13">
        <v>44508</v>
      </c>
      <c r="E19" s="13"/>
      <c r="F19" s="13"/>
      <c r="G19" s="1">
        <f t="shared" si="0"/>
        <v>-25</v>
      </c>
      <c r="H19" s="12">
        <f t="shared" si="1"/>
        <v>-20954.5</v>
      </c>
    </row>
    <row r="20" spans="1:8" x14ac:dyDescent="0.25">
      <c r="A20" s="19" t="s">
        <v>134</v>
      </c>
      <c r="B20" s="12">
        <v>60</v>
      </c>
      <c r="C20" s="13">
        <v>44533</v>
      </c>
      <c r="D20" s="13">
        <v>44508</v>
      </c>
      <c r="E20" s="13"/>
      <c r="F20" s="13"/>
      <c r="G20" s="1">
        <f t="shared" si="0"/>
        <v>-25</v>
      </c>
      <c r="H20" s="12">
        <f t="shared" si="1"/>
        <v>-1500</v>
      </c>
    </row>
    <row r="21" spans="1:8" x14ac:dyDescent="0.25">
      <c r="A21" s="19" t="s">
        <v>135</v>
      </c>
      <c r="B21" s="12">
        <v>790</v>
      </c>
      <c r="C21" s="13">
        <v>44535</v>
      </c>
      <c r="D21" s="13">
        <v>44508</v>
      </c>
      <c r="E21" s="13"/>
      <c r="F21" s="13"/>
      <c r="G21" s="1">
        <f t="shared" si="0"/>
        <v>-27</v>
      </c>
      <c r="H21" s="12">
        <f t="shared" si="1"/>
        <v>-21330</v>
      </c>
    </row>
    <row r="22" spans="1:8" x14ac:dyDescent="0.25">
      <c r="A22" s="19" t="s">
        <v>136</v>
      </c>
      <c r="B22" s="12">
        <v>2491</v>
      </c>
      <c r="C22" s="13">
        <v>44538</v>
      </c>
      <c r="D22" s="13">
        <v>44508</v>
      </c>
      <c r="E22" s="13"/>
      <c r="F22" s="13"/>
      <c r="G22" s="1">
        <f t="shared" si="0"/>
        <v>-30</v>
      </c>
      <c r="H22" s="12">
        <f t="shared" si="1"/>
        <v>-74730</v>
      </c>
    </row>
    <row r="23" spans="1:8" x14ac:dyDescent="0.25">
      <c r="A23" s="19" t="s">
        <v>137</v>
      </c>
      <c r="B23" s="12">
        <v>674.18</v>
      </c>
      <c r="C23" s="13">
        <v>44547</v>
      </c>
      <c r="D23" s="13">
        <v>44519</v>
      </c>
      <c r="E23" s="13"/>
      <c r="F23" s="13"/>
      <c r="G23" s="1">
        <f t="shared" si="0"/>
        <v>-28</v>
      </c>
      <c r="H23" s="12">
        <f t="shared" si="1"/>
        <v>-18877.039999999997</v>
      </c>
    </row>
    <row r="24" spans="1:8" x14ac:dyDescent="0.25">
      <c r="A24" s="19" t="s">
        <v>138</v>
      </c>
      <c r="B24" s="12">
        <v>2880</v>
      </c>
      <c r="C24" s="13">
        <v>44546</v>
      </c>
      <c r="D24" s="13">
        <v>44519</v>
      </c>
      <c r="E24" s="13"/>
      <c r="F24" s="13"/>
      <c r="G24" s="1">
        <f t="shared" si="0"/>
        <v>-27</v>
      </c>
      <c r="H24" s="12">
        <f t="shared" si="1"/>
        <v>-77760</v>
      </c>
    </row>
    <row r="25" spans="1:8" x14ac:dyDescent="0.25">
      <c r="A25" s="19" t="s">
        <v>139</v>
      </c>
      <c r="B25" s="12">
        <v>52.35</v>
      </c>
      <c r="C25" s="13">
        <v>44576</v>
      </c>
      <c r="D25" s="13">
        <v>44519</v>
      </c>
      <c r="E25" s="13"/>
      <c r="F25" s="13"/>
      <c r="G25" s="1">
        <f t="shared" si="0"/>
        <v>-57</v>
      </c>
      <c r="H25" s="12">
        <f t="shared" si="1"/>
        <v>-2983.9500000000003</v>
      </c>
    </row>
    <row r="26" spans="1:8" x14ac:dyDescent="0.25">
      <c r="A26" s="19" t="s">
        <v>140</v>
      </c>
      <c r="B26" s="12">
        <v>501.63</v>
      </c>
      <c r="C26" s="13">
        <v>44552</v>
      </c>
      <c r="D26" s="13">
        <v>44543</v>
      </c>
      <c r="E26" s="13"/>
      <c r="F26" s="13"/>
      <c r="G26" s="1">
        <f t="shared" si="0"/>
        <v>-9</v>
      </c>
      <c r="H26" s="12">
        <f t="shared" si="1"/>
        <v>-4514.67</v>
      </c>
    </row>
    <row r="27" spans="1:8" x14ac:dyDescent="0.25">
      <c r="A27" s="19" t="s">
        <v>141</v>
      </c>
      <c r="B27" s="12">
        <v>234.43</v>
      </c>
      <c r="C27" s="13">
        <v>44562</v>
      </c>
      <c r="D27" s="13">
        <v>44544</v>
      </c>
      <c r="E27" s="13"/>
      <c r="F27" s="13"/>
      <c r="G27" s="1">
        <f t="shared" si="0"/>
        <v>-18</v>
      </c>
      <c r="H27" s="12">
        <f t="shared" si="1"/>
        <v>-4219.74</v>
      </c>
    </row>
    <row r="28" spans="1:8" x14ac:dyDescent="0.25">
      <c r="A28" s="19" t="s">
        <v>142</v>
      </c>
      <c r="B28" s="12">
        <v>571.79999999999995</v>
      </c>
      <c r="C28" s="13">
        <v>44554</v>
      </c>
      <c r="D28" s="13">
        <v>44543</v>
      </c>
      <c r="E28" s="13"/>
      <c r="F28" s="13"/>
      <c r="G28" s="1">
        <f t="shared" si="0"/>
        <v>-11</v>
      </c>
      <c r="H28" s="12">
        <f t="shared" si="1"/>
        <v>-6289.7999999999993</v>
      </c>
    </row>
    <row r="29" spans="1:8" x14ac:dyDescent="0.25">
      <c r="A29" s="19" t="s">
        <v>143</v>
      </c>
      <c r="B29" s="12">
        <v>1492</v>
      </c>
      <c r="C29" s="13">
        <v>44549</v>
      </c>
      <c r="D29" s="13">
        <v>44543</v>
      </c>
      <c r="E29" s="13"/>
      <c r="F29" s="13"/>
      <c r="G29" s="1">
        <f t="shared" si="0"/>
        <v>-6</v>
      </c>
      <c r="H29" s="12">
        <f t="shared" si="1"/>
        <v>-8952</v>
      </c>
    </row>
    <row r="30" spans="1:8" x14ac:dyDescent="0.25">
      <c r="A30" s="19" t="s">
        <v>144</v>
      </c>
      <c r="B30" s="12">
        <v>140</v>
      </c>
      <c r="C30" s="13">
        <v>44545</v>
      </c>
      <c r="D30" s="13">
        <v>44543</v>
      </c>
      <c r="E30" s="13"/>
      <c r="F30" s="13"/>
      <c r="G30" s="1">
        <f t="shared" si="0"/>
        <v>-2</v>
      </c>
      <c r="H30" s="12">
        <f t="shared" si="1"/>
        <v>-280</v>
      </c>
    </row>
    <row r="31" spans="1:8" x14ac:dyDescent="0.25">
      <c r="A31" s="19" t="s">
        <v>145</v>
      </c>
      <c r="B31" s="12">
        <v>548.82000000000005</v>
      </c>
      <c r="C31" s="13">
        <v>44573</v>
      </c>
      <c r="D31" s="13">
        <v>44543</v>
      </c>
      <c r="E31" s="13"/>
      <c r="F31" s="13"/>
      <c r="G31" s="1">
        <f t="shared" si="0"/>
        <v>-30</v>
      </c>
      <c r="H31" s="12">
        <f t="shared" si="1"/>
        <v>-16464.600000000002</v>
      </c>
    </row>
    <row r="32" spans="1:8" x14ac:dyDescent="0.25">
      <c r="A32" s="19" t="s">
        <v>146</v>
      </c>
      <c r="B32" s="12">
        <v>1064</v>
      </c>
      <c r="C32" s="13">
        <v>44573</v>
      </c>
      <c r="D32" s="13">
        <v>44543</v>
      </c>
      <c r="E32" s="13"/>
      <c r="F32" s="13"/>
      <c r="G32" s="1">
        <f t="shared" si="0"/>
        <v>-30</v>
      </c>
      <c r="H32" s="12">
        <f t="shared" si="1"/>
        <v>-31920</v>
      </c>
    </row>
    <row r="33" spans="1:8" x14ac:dyDescent="0.25">
      <c r="A33" s="19" t="s">
        <v>147</v>
      </c>
      <c r="B33" s="12">
        <v>819.67</v>
      </c>
      <c r="C33" s="13">
        <v>44556</v>
      </c>
      <c r="D33" s="13">
        <v>44543</v>
      </c>
      <c r="E33" s="13"/>
      <c r="F33" s="13"/>
      <c r="G33" s="1">
        <f t="shared" si="0"/>
        <v>-13</v>
      </c>
      <c r="H33" s="12">
        <f t="shared" si="1"/>
        <v>-10655.71</v>
      </c>
    </row>
    <row r="34" spans="1:8" x14ac:dyDescent="0.25">
      <c r="A34" s="19" t="s">
        <v>148</v>
      </c>
      <c r="B34" s="12">
        <v>343.13</v>
      </c>
      <c r="C34" s="13">
        <v>44569</v>
      </c>
      <c r="D34" s="13">
        <v>44543</v>
      </c>
      <c r="E34" s="13"/>
      <c r="F34" s="13"/>
      <c r="G34" s="1">
        <f t="shared" si="0"/>
        <v>-26</v>
      </c>
      <c r="H34" s="12">
        <f t="shared" si="1"/>
        <v>-8921.3799999999992</v>
      </c>
    </row>
    <row r="35" spans="1:8" x14ac:dyDescent="0.25">
      <c r="A35" s="19" t="s">
        <v>149</v>
      </c>
      <c r="B35" s="12">
        <v>265</v>
      </c>
      <c r="C35" s="13">
        <v>44569</v>
      </c>
      <c r="D35" s="13">
        <v>44543</v>
      </c>
      <c r="E35" s="13"/>
      <c r="F35" s="13"/>
      <c r="G35" s="1">
        <f t="shared" si="0"/>
        <v>-26</v>
      </c>
      <c r="H35" s="12">
        <f t="shared" si="1"/>
        <v>-6890</v>
      </c>
    </row>
    <row r="36" spans="1:8" x14ac:dyDescent="0.25">
      <c r="A36" s="19" t="s">
        <v>150</v>
      </c>
      <c r="B36" s="12">
        <v>41.1</v>
      </c>
      <c r="C36" s="13">
        <v>44574</v>
      </c>
      <c r="D36" s="13">
        <v>44544</v>
      </c>
      <c r="E36" s="13"/>
      <c r="F36" s="13"/>
      <c r="G36" s="1">
        <f t="shared" si="0"/>
        <v>-30</v>
      </c>
      <c r="H36" s="12">
        <f t="shared" si="1"/>
        <v>-1233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2022-01-21T14:05:37Z</dcterms:modified>
</cp:coreProperties>
</file>